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OMO/Data QC and Processing/EXPERIMENT FORMS/2011-7D-Cascadia/2013-2014/"/>
    </mc:Choice>
  </mc:AlternateContent>
  <xr:revisionPtr revIDLastSave="0" documentId="8_{20BE871D-F91A-A74F-8E8E-CC526AD8DDB3}" xr6:coauthVersionLast="31" xr6:coauthVersionMax="31" xr10:uidLastSave="{00000000-0000-0000-0000-000000000000}"/>
  <bookViews>
    <workbookView xWindow="2240" yWindow="460" windowWidth="25520" windowHeight="24020" tabRatio="500" xr2:uid="{00000000-000D-0000-FFFF-FFFF00000000}"/>
  </bookViews>
  <sheets>
    <sheet name="Station Metrics" sheetId="1" r:id="rId1"/>
    <sheet name="Notes" sheetId="2" r:id="rId2"/>
  </sheets>
  <definedNames>
    <definedName name="_xlnm.Print_Area" localSheetId="0">'Station Metrics'!$B$1:$AM$80</definedName>
  </definedNames>
  <calcPr calcId="179017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32" i="1"/>
  <c r="I39" i="1"/>
  <c r="I45" i="1"/>
  <c r="I46" i="1"/>
  <c r="I53" i="1"/>
  <c r="I54" i="1"/>
  <c r="I55" i="1"/>
  <c r="I60" i="1"/>
  <c r="I61" i="1"/>
  <c r="I62" i="1"/>
  <c r="I75" i="1"/>
  <c r="I30" i="1"/>
  <c r="I33" i="1"/>
  <c r="I34" i="1"/>
  <c r="I35" i="1"/>
  <c r="I36" i="1"/>
  <c r="I37" i="1"/>
  <c r="I40" i="1"/>
  <c r="I41" i="1"/>
  <c r="I42" i="1"/>
  <c r="I43" i="1"/>
  <c r="I44" i="1"/>
  <c r="I47" i="1"/>
  <c r="I48" i="1"/>
  <c r="I49" i="1"/>
  <c r="I50" i="1"/>
  <c r="I51" i="1"/>
  <c r="I52" i="1"/>
  <c r="I58" i="1"/>
  <c r="I59" i="1"/>
  <c r="I64" i="1"/>
  <c r="I66" i="1"/>
  <c r="I68" i="1"/>
  <c r="I31" i="1"/>
  <c r="I38" i="1"/>
  <c r="I56" i="1"/>
  <c r="I57" i="1"/>
  <c r="I63" i="1"/>
  <c r="I65" i="1"/>
  <c r="I67" i="1"/>
  <c r="I69" i="1"/>
  <c r="I70" i="1"/>
  <c r="I71" i="1"/>
  <c r="I72" i="1"/>
  <c r="I73" i="1"/>
  <c r="I74" i="1"/>
  <c r="I76" i="1"/>
  <c r="I77" i="1"/>
  <c r="I29" i="1"/>
  <c r="O79" i="1"/>
  <c r="O78" i="1"/>
  <c r="O81" i="1"/>
  <c r="N79" i="1"/>
  <c r="N78" i="1"/>
  <c r="N81" i="1"/>
  <c r="M79" i="1"/>
  <c r="M78" i="1"/>
  <c r="M81" i="1"/>
  <c r="O80" i="1"/>
  <c r="N80" i="1"/>
  <c r="M80" i="1"/>
  <c r="P78" i="1"/>
  <c r="P80" i="1" s="1"/>
  <c r="Q78" i="1"/>
  <c r="R78" i="1"/>
  <c r="P79" i="1"/>
  <c r="Q79" i="1"/>
  <c r="R79" i="1"/>
  <c r="Q80" i="1"/>
  <c r="R80" i="1"/>
  <c r="Q81" i="1"/>
  <c r="R81" i="1"/>
  <c r="J79" i="1"/>
  <c r="J78" i="1"/>
  <c r="J81" i="1"/>
  <c r="K79" i="1"/>
  <c r="K78" i="1"/>
  <c r="K80" i="1" s="1"/>
  <c r="K81" i="1"/>
  <c r="L79" i="1"/>
  <c r="L78" i="1"/>
  <c r="L80" i="1" s="1"/>
  <c r="L81" i="1"/>
  <c r="S79" i="1"/>
  <c r="S78" i="1"/>
  <c r="S81" i="1"/>
  <c r="T79" i="1"/>
  <c r="T78" i="1"/>
  <c r="T81" i="1"/>
  <c r="U79" i="1"/>
  <c r="U78" i="1"/>
  <c r="U81" i="1"/>
  <c r="V79" i="1"/>
  <c r="V78" i="1"/>
  <c r="V81" i="1"/>
  <c r="W79" i="1"/>
  <c r="W78" i="1"/>
  <c r="W80" i="1" s="1"/>
  <c r="W81" i="1"/>
  <c r="X79" i="1"/>
  <c r="X78" i="1"/>
  <c r="X80" i="1" s="1"/>
  <c r="X81" i="1"/>
  <c r="Y79" i="1"/>
  <c r="Y81" i="1" s="1"/>
  <c r="Y78" i="1"/>
  <c r="Y80" i="1" s="1"/>
  <c r="Z79" i="1"/>
  <c r="Z78" i="1"/>
  <c r="Z81" i="1"/>
  <c r="AA79" i="1"/>
  <c r="AA78" i="1"/>
  <c r="AA81" i="1"/>
  <c r="AH79" i="1"/>
  <c r="AH78" i="1"/>
  <c r="AH80" i="1" s="1"/>
  <c r="AJ79" i="1"/>
  <c r="AJ78" i="1"/>
  <c r="AJ80" i="1" s="1"/>
  <c r="AK79" i="1"/>
  <c r="AK78" i="1"/>
  <c r="AK80" i="1" s="1"/>
  <c r="AK81" i="1"/>
  <c r="AL79" i="1"/>
  <c r="AL78" i="1"/>
  <c r="AL80" i="1" s="1"/>
  <c r="AL81" i="1"/>
  <c r="AM79" i="1"/>
  <c r="AM81" i="1" s="1"/>
  <c r="AM78" i="1"/>
  <c r="S80" i="1"/>
  <c r="T80" i="1"/>
  <c r="U80" i="1"/>
  <c r="V80" i="1"/>
  <c r="Z80" i="1"/>
  <c r="AA80" i="1"/>
  <c r="J80" i="1"/>
  <c r="AH81" i="1" l="1"/>
  <c r="AJ81" i="1"/>
  <c r="P81" i="1"/>
  <c r="AN81" i="1" s="1"/>
  <c r="AM80" i="1"/>
</calcChain>
</file>

<file path=xl/sharedStrings.xml><?xml version="1.0" encoding="utf-8"?>
<sst xmlns="http://schemas.openxmlformats.org/spreadsheetml/2006/main" count="196" uniqueCount="130">
  <si>
    <t>Site</t>
  </si>
  <si>
    <t>Instrument Type</t>
  </si>
  <si>
    <t>Recorded</t>
  </si>
  <si>
    <t>APG</t>
  </si>
  <si>
    <t>DPG</t>
  </si>
  <si>
    <t>HH1</t>
  </si>
  <si>
    <t>HH2</t>
  </si>
  <si>
    <t>BHZ</t>
  </si>
  <si>
    <t>BH1</t>
  </si>
  <si>
    <t>BH2</t>
  </si>
  <si>
    <t>LH1</t>
  </si>
  <si>
    <t>LH2</t>
  </si>
  <si>
    <t>LHZ</t>
  </si>
  <si>
    <t>BX1</t>
  </si>
  <si>
    <t>BX2</t>
  </si>
  <si>
    <t>BXZ</t>
  </si>
  <si>
    <t>HHZ</t>
  </si>
  <si>
    <t>raw broadband, 125 sps</t>
  </si>
  <si>
    <t>BH data with low passs filter</t>
  </si>
  <si>
    <t>HXZ</t>
  </si>
  <si>
    <t>HX1</t>
  </si>
  <si>
    <t>HX2</t>
  </si>
  <si>
    <t>0 = data expected but not in DMC</t>
  </si>
  <si>
    <t>blank = no data expected for this channel</t>
  </si>
  <si>
    <t xml:space="preserve">Total Expected </t>
  </si>
  <si>
    <t xml:space="preserve">Total Uploaded </t>
  </si>
  <si>
    <t>Pending</t>
  </si>
  <si>
    <t>BDH</t>
  </si>
  <si>
    <t>LDH</t>
  </si>
  <si>
    <t>HH data with a low pass filter</t>
  </si>
  <si>
    <t>1 = correct data in DMC</t>
  </si>
  <si>
    <t>HDH</t>
  </si>
  <si>
    <t>BXH</t>
  </si>
  <si>
    <t>Latitude (Dec.)</t>
  </si>
  <si>
    <t>Longitude (Dec.)</t>
  </si>
  <si>
    <t>Depth (m)</t>
  </si>
  <si>
    <t>Surveyed Position</t>
  </si>
  <si>
    <t>Deployed
Date</t>
  </si>
  <si>
    <t xml:space="preserve"> Recovered
Date</t>
  </si>
  <si>
    <t>Notes</t>
  </si>
  <si>
    <t>raw long period, 1 sps</t>
  </si>
  <si>
    <t>J21C</t>
  </si>
  <si>
    <t>J23C</t>
  </si>
  <si>
    <t>J28C</t>
  </si>
  <si>
    <t>J30C</t>
  </si>
  <si>
    <t>J31C</t>
  </si>
  <si>
    <t>J32C</t>
  </si>
  <si>
    <t>J35C</t>
  </si>
  <si>
    <t>J36C</t>
  </si>
  <si>
    <t>J37C</t>
  </si>
  <si>
    <t>J38C</t>
  </si>
  <si>
    <t>J39C</t>
  </si>
  <si>
    <t>J43C</t>
  </si>
  <si>
    <t>J44C</t>
  </si>
  <si>
    <t>J46C</t>
  </si>
  <si>
    <t>J47C</t>
  </si>
  <si>
    <t>J48C</t>
  </si>
  <si>
    <t>J54C</t>
  </si>
  <si>
    <t>J55C</t>
  </si>
  <si>
    <t>J63C</t>
  </si>
  <si>
    <t>J67C</t>
  </si>
  <si>
    <t>J69C</t>
  </si>
  <si>
    <t>BYZ</t>
  </si>
  <si>
    <t>BY2</t>
  </si>
  <si>
    <t>BY1</t>
  </si>
  <si>
    <t>BNZ</t>
  </si>
  <si>
    <t>BN1</t>
  </si>
  <si>
    <t>BN2</t>
  </si>
  <si>
    <t>raw broadband, 50 sps</t>
  </si>
  <si>
    <t xml:space="preserve">accelerometer, 50 sps </t>
  </si>
  <si>
    <t>BN data with low pass filter</t>
  </si>
  <si>
    <t xml:space="preserve">Cascadia 2013-2014 EXPERIMENT KEY </t>
  </si>
  <si>
    <t>WHOI-Keck</t>
  </si>
  <si>
    <t>WHOI-ARRA</t>
  </si>
  <si>
    <t>J25C</t>
  </si>
  <si>
    <t>J33C</t>
  </si>
  <si>
    <t>J52C</t>
  </si>
  <si>
    <t>J53C</t>
  </si>
  <si>
    <t>J61C</t>
  </si>
  <si>
    <t>J65C</t>
  </si>
  <si>
    <t>SIO-Abalone</t>
  </si>
  <si>
    <t>J68C</t>
  </si>
  <si>
    <t>J73C</t>
  </si>
  <si>
    <t>M01C</t>
  </si>
  <si>
    <t>M02C</t>
  </si>
  <si>
    <t>M03C</t>
  </si>
  <si>
    <t>M04C</t>
  </si>
  <si>
    <t>M07C</t>
  </si>
  <si>
    <t>M05C</t>
  </si>
  <si>
    <t>M08C</t>
  </si>
  <si>
    <t>J29C</t>
  </si>
  <si>
    <t>J45C</t>
  </si>
  <si>
    <t>Deployment Duration</t>
  </si>
  <si>
    <t>FN01C</t>
    <phoneticPr fontId="2" type="noConversion"/>
  </si>
  <si>
    <t>FN02C</t>
    <phoneticPr fontId="2" type="noConversion"/>
  </si>
  <si>
    <t>FN03C</t>
    <phoneticPr fontId="2" type="noConversion"/>
  </si>
  <si>
    <t>FN04C</t>
    <phoneticPr fontId="2" type="noConversion"/>
  </si>
  <si>
    <t>FN05C</t>
    <phoneticPr fontId="2" type="noConversion"/>
  </si>
  <si>
    <t>FN06C</t>
    <phoneticPr fontId="2" type="noConversion"/>
  </si>
  <si>
    <t>FN07C</t>
    <phoneticPr fontId="2" type="noConversion"/>
  </si>
  <si>
    <t>FN08C</t>
    <phoneticPr fontId="2" type="noConversion"/>
  </si>
  <si>
    <t>FN09C</t>
    <phoneticPr fontId="2" type="noConversion"/>
  </si>
  <si>
    <t>FN10C</t>
    <phoneticPr fontId="2" type="noConversion"/>
  </si>
  <si>
    <t>FN11C</t>
    <phoneticPr fontId="2" type="noConversion"/>
  </si>
  <si>
    <t>FN12C</t>
    <phoneticPr fontId="2" type="noConversion"/>
  </si>
  <si>
    <t>FN13C</t>
    <phoneticPr fontId="2" type="noConversion"/>
  </si>
  <si>
    <t>FN14C</t>
    <phoneticPr fontId="2" type="noConversion"/>
  </si>
  <si>
    <t>FN15C</t>
    <phoneticPr fontId="2" type="noConversion"/>
  </si>
  <si>
    <t>FN16C</t>
    <phoneticPr fontId="2" type="noConversion"/>
  </si>
  <si>
    <t>FN17C</t>
    <phoneticPr fontId="2" type="noConversion"/>
  </si>
  <si>
    <t>FN18C</t>
    <phoneticPr fontId="2" type="noConversion"/>
  </si>
  <si>
    <t>FN19C</t>
    <phoneticPr fontId="2" type="noConversion"/>
  </si>
  <si>
    <t>J26C</t>
    <phoneticPr fontId="2" type="noConversion"/>
  </si>
  <si>
    <t>J34C</t>
    <phoneticPr fontId="2" type="noConversion"/>
  </si>
  <si>
    <t>J41C</t>
    <phoneticPr fontId="2" type="noConversion"/>
  </si>
  <si>
    <t>J42C</t>
    <phoneticPr fontId="2" type="noConversion"/>
  </si>
  <si>
    <t>J49C</t>
    <phoneticPr fontId="2" type="noConversion"/>
  </si>
  <si>
    <t>J50C</t>
    <phoneticPr fontId="2" type="noConversion"/>
  </si>
  <si>
    <t>J51C</t>
    <phoneticPr fontId="2" type="noConversion"/>
  </si>
  <si>
    <t>J57C</t>
    <phoneticPr fontId="2" type="noConversion"/>
  </si>
  <si>
    <t>J58C</t>
    <phoneticPr fontId="2" type="noConversion"/>
  </si>
  <si>
    <t>J59C</t>
    <phoneticPr fontId="2" type="noConversion"/>
  </si>
  <si>
    <t>M06C</t>
    <phoneticPr fontId="2" type="noConversion"/>
  </si>
  <si>
    <t>LDEO- Popup TRM</t>
  </si>
  <si>
    <t>LDEO-TRM</t>
  </si>
  <si>
    <t>LDEO-OBS</t>
  </si>
  <si>
    <t>HXH</t>
  </si>
  <si>
    <t>not recovered- stuck on ship wreck</t>
  </si>
  <si>
    <t>HKO</t>
  </si>
  <si>
    <t>Updated: 1/10/18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</si>
</sst>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0"/>
    <numFmt numFmtId="166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6" tint="-0.499984740745262"/>
      <name val="Cambria"/>
      <family val="1"/>
    </font>
    <font>
      <b/>
      <sz val="12"/>
      <color theme="7" tint="-0.499984740745262"/>
      <name val="Cambria"/>
      <family val="1"/>
    </font>
    <font>
      <b/>
      <sz val="12"/>
      <color theme="5" tint="-0.249977111117893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0"/>
      <name val="Verdan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3"/>
      <name val="Cambria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17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0" fillId="7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8" fillId="6" borderId="1" xfId="8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0" xfId="0" applyBorder="1"/>
    <xf numFmtId="0" fontId="0" fillId="0" borderId="0" xfId="0" applyFill="1" applyBorder="1" applyAlignment="1">
      <alignment horizontal="left"/>
    </xf>
    <xf numFmtId="0" fontId="11" fillId="0" borderId="3" xfId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5" borderId="13" xfId="0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0" fillId="0" borderId="12" xfId="0" applyFill="1" applyBorder="1"/>
    <xf numFmtId="0" fontId="0" fillId="0" borderId="12" xfId="0" applyBorder="1"/>
    <xf numFmtId="0" fontId="0" fillId="5" borderId="15" xfId="0" applyFill="1" applyBorder="1" applyAlignment="1">
      <alignment horizontal="center" wrapText="1"/>
    </xf>
    <xf numFmtId="0" fontId="11" fillId="0" borderId="15" xfId="0" applyFont="1" applyFill="1" applyBorder="1" applyAlignment="1">
      <alignment horizontal="left"/>
    </xf>
    <xf numFmtId="0" fontId="11" fillId="0" borderId="15" xfId="1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4" fillId="4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22" xfId="0" applyFill="1" applyBorder="1" applyAlignment="1">
      <alignment horizontal="left"/>
    </xf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left"/>
    </xf>
    <xf numFmtId="0" fontId="0" fillId="0" borderId="7" xfId="0" applyBorder="1"/>
    <xf numFmtId="0" fontId="0" fillId="0" borderId="0" xfId="0" applyFill="1" applyBorder="1" applyAlignment="1">
      <alignment horizontal="left"/>
    </xf>
    <xf numFmtId="0" fontId="13" fillId="6" borderId="17" xfId="8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6" borderId="21" xfId="8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 wrapText="1"/>
    </xf>
    <xf numFmtId="166" fontId="14" fillId="10" borderId="15" xfId="0" applyNumberFormat="1" applyFont="1" applyFill="1" applyBorder="1" applyAlignment="1">
      <alignment horizontal="center" vertical="center" wrapText="1"/>
    </xf>
    <xf numFmtId="164" fontId="8" fillId="0" borderId="13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Fill="1" applyBorder="1" applyAlignment="1">
      <alignment horizontal="left"/>
    </xf>
    <xf numFmtId="0" fontId="15" fillId="0" borderId="29" xfId="0" applyFont="1" applyBorder="1"/>
    <xf numFmtId="2" fontId="15" fillId="0" borderId="1" xfId="0" applyNumberFormat="1" applyFon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13" fillId="6" borderId="18" xfId="8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6" borderId="22" xfId="8" applyFont="1" applyFill="1" applyBorder="1" applyAlignment="1">
      <alignment horizontal="center" vertical="center"/>
    </xf>
    <xf numFmtId="164" fontId="14" fillId="10" borderId="14" xfId="0" applyNumberFormat="1" applyFont="1" applyFill="1" applyBorder="1" applyAlignment="1">
      <alignment horizontal="center" vertical="center" wrapText="1"/>
    </xf>
    <xf numFmtId="164" fontId="14" fillId="10" borderId="12" xfId="0" applyNumberFormat="1" applyFont="1" applyFill="1" applyBorder="1" applyAlignment="1">
      <alignment horizontal="center" vertical="center" wrapText="1"/>
    </xf>
    <xf numFmtId="164" fontId="14" fillId="10" borderId="28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8" xfId="0" applyBorder="1"/>
    <xf numFmtId="1" fontId="8" fillId="0" borderId="13" xfId="0" applyNumberFormat="1" applyFont="1" applyFill="1" applyBorder="1" applyAlignment="1">
      <alignment horizontal="center" vertical="center"/>
    </xf>
    <xf numFmtId="0" fontId="11" fillId="7" borderId="0" xfId="0" applyFont="1" applyFill="1"/>
    <xf numFmtId="0" fontId="17" fillId="7" borderId="1" xfId="8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1" fillId="7" borderId="3" xfId="1" applyFont="1" applyFill="1" applyBorder="1" applyAlignment="1">
      <alignment horizontal="left"/>
    </xf>
    <xf numFmtId="0" fontId="11" fillId="7" borderId="1" xfId="1" applyFont="1" applyFill="1" applyBorder="1" applyAlignment="1">
      <alignment horizontal="left"/>
    </xf>
    <xf numFmtId="0" fontId="11" fillId="7" borderId="15" xfId="1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11" fillId="7" borderId="15" xfId="0" applyFont="1" applyFill="1" applyBorder="1" applyAlignment="1">
      <alignment horizontal="left"/>
    </xf>
    <xf numFmtId="0" fontId="11" fillId="7" borderId="13" xfId="0" applyFont="1" applyFill="1" applyBorder="1" applyAlignment="1">
      <alignment horizontal="left"/>
    </xf>
    <xf numFmtId="2" fontId="15" fillId="7" borderId="1" xfId="0" applyNumberFormat="1" applyFont="1" applyFill="1" applyBorder="1"/>
    <xf numFmtId="0" fontId="15" fillId="7" borderId="1" xfId="0" applyFont="1" applyFill="1" applyBorder="1"/>
    <xf numFmtId="0" fontId="15" fillId="0" borderId="13" xfId="0" applyFont="1" applyBorder="1"/>
    <xf numFmtId="164" fontId="8" fillId="7" borderId="13" xfId="0" applyNumberFormat="1" applyFont="1" applyFill="1" applyBorder="1" applyAlignment="1">
      <alignment horizontal="center" vertical="center"/>
    </xf>
    <xf numFmtId="0" fontId="15" fillId="7" borderId="13" xfId="0" applyFont="1" applyFill="1" applyBorder="1"/>
    <xf numFmtId="0" fontId="16" fillId="9" borderId="0" xfId="0" applyFont="1" applyFill="1" applyAlignment="1">
      <alignment horizontal="center"/>
    </xf>
    <xf numFmtId="0" fontId="13" fillId="6" borderId="16" xfId="8" applyFont="1" applyFill="1" applyBorder="1" applyAlignment="1">
      <alignment horizontal="center" vertical="center"/>
    </xf>
    <xf numFmtId="0" fontId="13" fillId="6" borderId="18" xfId="8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6" borderId="20" xfId="8" applyFont="1" applyFill="1" applyBorder="1" applyAlignment="1">
      <alignment horizontal="center" vertical="center"/>
    </xf>
    <xf numFmtId="0" fontId="13" fillId="6" borderId="22" xfId="8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14" fillId="10" borderId="26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27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164" fontId="14" fillId="10" borderId="14" xfId="0" applyNumberFormat="1" applyFont="1" applyFill="1" applyBorder="1" applyAlignment="1">
      <alignment horizontal="center" vertical="center" wrapText="1"/>
    </xf>
    <xf numFmtId="164" fontId="14" fillId="10" borderId="12" xfId="0" applyNumberFormat="1" applyFont="1" applyFill="1" applyBorder="1" applyAlignment="1">
      <alignment horizontal="center" vertical="center" wrapText="1"/>
    </xf>
    <xf numFmtId="164" fontId="14" fillId="10" borderId="28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21" xfId="0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0" borderId="25" xfId="0" applyFill="1" applyBorder="1" applyAlignment="1">
      <alignment horizontal="right"/>
    </xf>
  </cellXfs>
  <cellStyles count="217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Hyperlink" xfId="2" builtinId="8" hidden="1"/>
    <cellStyle name="Hyperlink" xfId="4" builtinId="8" hidden="1"/>
    <cellStyle name="Hyperlink" xfId="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" xfId="8" xr:uid="{00000000-0005-0000-0000-0000D7000000}"/>
    <cellStyle name="Normal 3" xfId="9" xr:uid="{00000000-0005-0000-0000-0000D8000000}"/>
  </cellStyles>
  <dxfs count="3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4"/>
  <sheetViews>
    <sheetView tabSelected="1" showRuler="0" topLeftCell="A24" zoomScale="87" zoomScaleNormal="87" zoomScalePageLayoutView="125" workbookViewId="0">
      <selection activeCell="B1" sqref="B1:AM80"/>
    </sheetView>
  </sheetViews>
  <sheetFormatPr baseColWidth="10" defaultRowHeight="16" x14ac:dyDescent="0.2"/>
  <cols>
    <col min="1" max="1" width="5.33203125" style="2" customWidth="1"/>
    <col min="2" max="2" width="7.1640625" bestFit="1" customWidth="1"/>
    <col min="3" max="3" width="18.33203125" style="20" customWidth="1"/>
    <col min="4" max="4" width="9" style="28" hidden="1" customWidth="1"/>
    <col min="5" max="5" width="10.5" style="28" hidden="1" customWidth="1"/>
    <col min="6" max="6" width="10.6640625" style="28" hidden="1" customWidth="1"/>
    <col min="7" max="7" width="12.1640625" style="28" hidden="1" customWidth="1"/>
    <col min="8" max="8" width="13.6640625" style="28" hidden="1" customWidth="1"/>
    <col min="9" max="9" width="13.5" style="20" hidden="1" customWidth="1"/>
    <col min="10" max="11" width="4.6640625" style="16" customWidth="1"/>
    <col min="12" max="12" width="4.6640625" style="25" customWidth="1"/>
    <col min="13" max="14" width="4.33203125" customWidth="1"/>
    <col min="15" max="15" width="4.33203125" style="20" customWidth="1"/>
    <col min="16" max="16" width="4.83203125" style="3" customWidth="1"/>
    <col min="17" max="17" width="5" style="3" customWidth="1"/>
    <col min="18" max="18" width="5.1640625" style="25" customWidth="1"/>
    <col min="19" max="19" width="4.1640625" bestFit="1" customWidth="1"/>
    <col min="20" max="20" width="4.33203125" bestFit="1" customWidth="1"/>
    <col min="21" max="21" width="5.33203125" style="20" customWidth="1"/>
    <col min="22" max="23" width="4.33203125" bestFit="1" customWidth="1"/>
    <col min="24" max="24" width="4.33203125" style="20" bestFit="1" customWidth="1"/>
    <col min="25" max="26" width="4.33203125" customWidth="1"/>
    <col min="27" max="27" width="4.5" style="20" customWidth="1"/>
    <col min="28" max="33" width="4.33203125" style="20" customWidth="1"/>
    <col min="34" max="34" width="5" style="20" bestFit="1" customWidth="1"/>
    <col min="35" max="35" width="5" style="20" customWidth="1"/>
    <col min="36" max="36" width="4.6640625" style="20" customWidth="1"/>
    <col min="37" max="37" width="4.83203125" style="20" bestFit="1" customWidth="1"/>
    <col min="38" max="38" width="4.6640625" style="20" customWidth="1"/>
    <col min="39" max="39" width="4.5" style="20" bestFit="1" customWidth="1"/>
    <col min="40" max="40" width="62" customWidth="1"/>
    <col min="42" max="42" width="12" customWidth="1"/>
  </cols>
  <sheetData>
    <row r="1" spans="1:53" ht="19" x14ac:dyDescent="0.2">
      <c r="B1" s="104" t="s">
        <v>71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28"/>
      <c r="R1" s="28"/>
      <c r="S1" s="28"/>
      <c r="T1" s="28"/>
      <c r="U1" s="28"/>
      <c r="V1" s="28"/>
      <c r="W1" s="28"/>
      <c r="X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53" x14ac:dyDescent="0.2">
      <c r="B2" s="101" t="s">
        <v>30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29"/>
      <c r="R2" s="29"/>
      <c r="S2" s="29"/>
      <c r="T2" s="29"/>
      <c r="U2" s="29"/>
      <c r="V2" s="29"/>
      <c r="X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53" x14ac:dyDescent="0.2">
      <c r="B3" s="101" t="s">
        <v>22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29"/>
      <c r="R3" s="29"/>
      <c r="S3" s="29"/>
      <c r="T3" s="29"/>
      <c r="U3" s="29"/>
      <c r="V3" s="29"/>
      <c r="X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53" x14ac:dyDescent="0.2">
      <c r="B4" s="98" t="s">
        <v>23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6"/>
      <c r="R4" s="16"/>
      <c r="S4" s="16"/>
      <c r="T4" s="16"/>
      <c r="U4" s="16"/>
      <c r="V4" s="3"/>
      <c r="X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53" x14ac:dyDescent="0.2">
      <c r="B5" t="s">
        <v>129</v>
      </c>
      <c r="C5" s="12"/>
      <c r="D5" s="12"/>
      <c r="E5" s="12"/>
      <c r="F5" s="12"/>
      <c r="G5" s="12"/>
      <c r="H5" s="12"/>
      <c r="I5" s="61"/>
      <c r="J5" s="30"/>
      <c r="L5" s="16"/>
      <c r="O5" s="28"/>
      <c r="R5" s="16"/>
      <c r="U5" s="28"/>
      <c r="X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53" x14ac:dyDescent="0.2">
      <c r="C6" s="40"/>
      <c r="D6" s="40"/>
      <c r="E6" s="40"/>
      <c r="F6" s="40"/>
      <c r="G6" s="40"/>
      <c r="H6" s="40"/>
      <c r="I6" s="62"/>
      <c r="J6" s="31"/>
      <c r="L6" s="16"/>
      <c r="O6" s="28"/>
      <c r="R6" s="16"/>
      <c r="U6" s="28"/>
      <c r="X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53" ht="15" customHeight="1" x14ac:dyDescent="0.2">
      <c r="B7" s="110" t="s">
        <v>0</v>
      </c>
      <c r="C7" s="109" t="s">
        <v>1</v>
      </c>
      <c r="D7" s="89" t="s">
        <v>36</v>
      </c>
      <c r="E7" s="90"/>
      <c r="F7" s="91"/>
      <c r="G7" s="95" t="s">
        <v>37</v>
      </c>
      <c r="H7" s="95" t="s">
        <v>38</v>
      </c>
      <c r="I7" s="58"/>
      <c r="J7" s="107" t="s">
        <v>2</v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  <c r="AN7" s="79" t="s">
        <v>39</v>
      </c>
    </row>
    <row r="8" spans="1:53" ht="30" customHeight="1" x14ac:dyDescent="0.2">
      <c r="B8" s="110"/>
      <c r="C8" s="109"/>
      <c r="D8" s="92"/>
      <c r="E8" s="93"/>
      <c r="F8" s="94"/>
      <c r="G8" s="96"/>
      <c r="H8" s="96"/>
      <c r="I8" s="59" t="s">
        <v>92</v>
      </c>
      <c r="J8" s="9" t="s">
        <v>16</v>
      </c>
      <c r="K8" s="7" t="s">
        <v>5</v>
      </c>
      <c r="L8" s="21" t="s">
        <v>6</v>
      </c>
      <c r="M8" s="9" t="s">
        <v>19</v>
      </c>
      <c r="N8" s="7" t="s">
        <v>20</v>
      </c>
      <c r="O8" s="21" t="s">
        <v>21</v>
      </c>
      <c r="P8" s="9" t="s">
        <v>7</v>
      </c>
      <c r="Q8" s="7" t="s">
        <v>8</v>
      </c>
      <c r="R8" s="21" t="s">
        <v>9</v>
      </c>
      <c r="S8" s="9" t="s">
        <v>12</v>
      </c>
      <c r="T8" s="7" t="s">
        <v>10</v>
      </c>
      <c r="U8" s="21" t="s">
        <v>11</v>
      </c>
      <c r="V8" s="9" t="s">
        <v>15</v>
      </c>
      <c r="W8" s="7" t="s">
        <v>13</v>
      </c>
      <c r="X8" s="21" t="s">
        <v>14</v>
      </c>
      <c r="Y8" s="9" t="s">
        <v>19</v>
      </c>
      <c r="Z8" s="7" t="s">
        <v>20</v>
      </c>
      <c r="AA8" s="21" t="s">
        <v>21</v>
      </c>
      <c r="AB8" s="7" t="s">
        <v>65</v>
      </c>
      <c r="AC8" s="7" t="s">
        <v>66</v>
      </c>
      <c r="AD8" s="21" t="s">
        <v>67</v>
      </c>
      <c r="AE8" s="7" t="s">
        <v>62</v>
      </c>
      <c r="AF8" s="7" t="s">
        <v>64</v>
      </c>
      <c r="AG8" s="21" t="s">
        <v>63</v>
      </c>
      <c r="AH8" s="111" t="s">
        <v>3</v>
      </c>
      <c r="AI8" s="112"/>
      <c r="AJ8" s="113"/>
      <c r="AK8" s="111" t="s">
        <v>4</v>
      </c>
      <c r="AL8" s="112"/>
      <c r="AM8" s="113"/>
      <c r="AN8" s="79"/>
    </row>
    <row r="9" spans="1:53" ht="38" customHeight="1" x14ac:dyDescent="0.2">
      <c r="B9" s="8"/>
      <c r="C9" s="26"/>
      <c r="D9" s="45" t="s">
        <v>33</v>
      </c>
      <c r="E9" s="45" t="s">
        <v>34</v>
      </c>
      <c r="F9" s="46" t="s">
        <v>35</v>
      </c>
      <c r="G9" s="97"/>
      <c r="H9" s="97"/>
      <c r="I9" s="60"/>
      <c r="J9" s="86" t="s">
        <v>17</v>
      </c>
      <c r="K9" s="86"/>
      <c r="L9" s="87"/>
      <c r="M9" s="88" t="s">
        <v>29</v>
      </c>
      <c r="N9" s="86"/>
      <c r="O9" s="87"/>
      <c r="P9" s="88" t="s">
        <v>68</v>
      </c>
      <c r="Q9" s="86"/>
      <c r="R9" s="87"/>
      <c r="S9" s="88" t="s">
        <v>40</v>
      </c>
      <c r="T9" s="86"/>
      <c r="U9" s="87"/>
      <c r="V9" s="86" t="s">
        <v>18</v>
      </c>
      <c r="W9" s="86"/>
      <c r="X9" s="87"/>
      <c r="Y9" s="88" t="s">
        <v>29</v>
      </c>
      <c r="Z9" s="86"/>
      <c r="AA9" s="87"/>
      <c r="AB9" s="88" t="s">
        <v>69</v>
      </c>
      <c r="AC9" s="86"/>
      <c r="AD9" s="87"/>
      <c r="AE9" s="88" t="s">
        <v>70</v>
      </c>
      <c r="AF9" s="86"/>
      <c r="AG9" s="87"/>
      <c r="AH9" s="17" t="s">
        <v>31</v>
      </c>
      <c r="AI9" s="54" t="s">
        <v>126</v>
      </c>
      <c r="AJ9" s="17" t="s">
        <v>128</v>
      </c>
      <c r="AK9" s="17" t="s">
        <v>27</v>
      </c>
      <c r="AL9" s="17" t="s">
        <v>32</v>
      </c>
      <c r="AM9" s="17" t="s">
        <v>28</v>
      </c>
      <c r="AN9" s="79"/>
    </row>
    <row r="10" spans="1:53" x14ac:dyDescent="0.2">
      <c r="A10" s="2">
        <v>1</v>
      </c>
      <c r="B10" s="4" t="s">
        <v>93</v>
      </c>
      <c r="C10" s="27" t="s">
        <v>123</v>
      </c>
      <c r="D10" s="51">
        <v>46.882300000000001</v>
      </c>
      <c r="E10" s="48">
        <v>-124.33329999999999</v>
      </c>
      <c r="F10" s="76">
        <v>-56</v>
      </c>
      <c r="G10" s="47">
        <v>41517</v>
      </c>
      <c r="H10" s="47">
        <v>41817.999988425923</v>
      </c>
      <c r="I10" s="63">
        <f t="shared" ref="I10:I23" si="0">DATEDIF(G10,H10,"d")</f>
        <v>300</v>
      </c>
      <c r="J10" s="14">
        <v>1</v>
      </c>
      <c r="K10" s="5">
        <v>1</v>
      </c>
      <c r="L10" s="23">
        <v>1</v>
      </c>
      <c r="M10" s="10">
        <v>1</v>
      </c>
      <c r="N10" s="6">
        <v>1</v>
      </c>
      <c r="O10" s="22">
        <v>1</v>
      </c>
      <c r="P10" s="14"/>
      <c r="Q10" s="5"/>
      <c r="R10" s="23"/>
      <c r="S10" s="10"/>
      <c r="T10" s="6"/>
      <c r="U10" s="22"/>
      <c r="V10" s="10"/>
      <c r="W10" s="6"/>
      <c r="X10" s="22"/>
      <c r="Y10" s="10"/>
      <c r="Z10" s="6"/>
      <c r="AA10" s="22"/>
      <c r="AB10" s="18"/>
      <c r="AC10" s="18"/>
      <c r="AD10" s="18"/>
      <c r="AE10" s="18"/>
      <c r="AF10" s="18"/>
      <c r="AG10" s="18"/>
      <c r="AH10" s="18">
        <v>1</v>
      </c>
      <c r="AI10" s="18">
        <v>1</v>
      </c>
      <c r="AJ10" s="18">
        <v>1</v>
      </c>
      <c r="AK10" s="18"/>
      <c r="AL10" s="18"/>
      <c r="AM10" s="18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">
      <c r="A11" s="2">
        <v>2</v>
      </c>
      <c r="B11" s="4" t="s">
        <v>94</v>
      </c>
      <c r="C11" s="27" t="s">
        <v>123</v>
      </c>
      <c r="D11" s="51">
        <v>46.9497</v>
      </c>
      <c r="E11" s="48">
        <v>-124.428</v>
      </c>
      <c r="F11" s="76">
        <v>-67</v>
      </c>
      <c r="G11" s="47">
        <v>41517</v>
      </c>
      <c r="H11" s="47">
        <v>41818.999988425923</v>
      </c>
      <c r="I11" s="63">
        <f t="shared" si="0"/>
        <v>301</v>
      </c>
      <c r="J11" s="14">
        <v>1</v>
      </c>
      <c r="K11" s="5">
        <v>1</v>
      </c>
      <c r="L11" s="23">
        <v>1</v>
      </c>
      <c r="M11" s="10">
        <v>1</v>
      </c>
      <c r="N11" s="6">
        <v>1</v>
      </c>
      <c r="O11" s="22">
        <v>1</v>
      </c>
      <c r="P11" s="14"/>
      <c r="Q11" s="5"/>
      <c r="R11" s="23"/>
      <c r="S11" s="10"/>
      <c r="T11" s="6"/>
      <c r="U11" s="22"/>
      <c r="V11" s="10"/>
      <c r="W11" s="6"/>
      <c r="X11" s="22"/>
      <c r="Y11" s="10"/>
      <c r="Z11" s="6"/>
      <c r="AA11" s="22"/>
      <c r="AB11" s="18"/>
      <c r="AC11" s="18"/>
      <c r="AD11" s="18"/>
      <c r="AE11" s="18"/>
      <c r="AF11" s="18"/>
      <c r="AG11" s="18"/>
      <c r="AH11" s="18">
        <v>1</v>
      </c>
      <c r="AI11" s="18">
        <v>1</v>
      </c>
      <c r="AJ11" s="18">
        <v>1</v>
      </c>
      <c r="AK11" s="18"/>
      <c r="AL11" s="18"/>
      <c r="AM11" s="18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">
      <c r="A12" s="2">
        <v>3</v>
      </c>
      <c r="B12" s="4" t="s">
        <v>95</v>
      </c>
      <c r="C12" s="27" t="s">
        <v>123</v>
      </c>
      <c r="D12" s="51">
        <v>46.8872</v>
      </c>
      <c r="E12" s="48">
        <v>-124.52509999999999</v>
      </c>
      <c r="F12" s="76">
        <v>-93</v>
      </c>
      <c r="G12" s="47">
        <v>41518</v>
      </c>
      <c r="H12" s="47">
        <v>41818.999988425923</v>
      </c>
      <c r="I12" s="63">
        <f t="shared" si="0"/>
        <v>300</v>
      </c>
      <c r="J12" s="14">
        <v>1</v>
      </c>
      <c r="K12" s="5">
        <v>1</v>
      </c>
      <c r="L12" s="23">
        <v>1</v>
      </c>
      <c r="M12" s="10">
        <v>1</v>
      </c>
      <c r="N12" s="6">
        <v>1</v>
      </c>
      <c r="O12" s="22">
        <v>1</v>
      </c>
      <c r="P12" s="14"/>
      <c r="Q12" s="5"/>
      <c r="R12" s="23"/>
      <c r="S12" s="10"/>
      <c r="T12" s="6"/>
      <c r="U12" s="22"/>
      <c r="V12" s="10"/>
      <c r="W12" s="6"/>
      <c r="X12" s="22"/>
      <c r="Y12" s="10"/>
      <c r="Z12" s="6"/>
      <c r="AA12" s="22"/>
      <c r="AB12" s="18"/>
      <c r="AC12" s="18"/>
      <c r="AD12" s="18"/>
      <c r="AE12" s="18"/>
      <c r="AF12" s="18"/>
      <c r="AG12" s="18"/>
      <c r="AH12" s="18">
        <v>1</v>
      </c>
      <c r="AI12" s="18">
        <v>1</v>
      </c>
      <c r="AJ12" s="18">
        <v>1</v>
      </c>
      <c r="AK12" s="18"/>
      <c r="AL12" s="18"/>
      <c r="AM12" s="18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">
      <c r="A13" s="2">
        <v>4</v>
      </c>
      <c r="B13" s="4" t="s">
        <v>96</v>
      </c>
      <c r="C13" s="27" t="s">
        <v>123</v>
      </c>
      <c r="D13" s="51">
        <v>46.917499999999997</v>
      </c>
      <c r="E13" s="48">
        <v>-124.60129999999999</v>
      </c>
      <c r="F13" s="76">
        <v>-104</v>
      </c>
      <c r="G13" s="47">
        <v>41518</v>
      </c>
      <c r="H13" s="47">
        <v>41816.999988425923</v>
      </c>
      <c r="I13" s="63">
        <f t="shared" si="0"/>
        <v>298</v>
      </c>
      <c r="J13" s="14">
        <v>1</v>
      </c>
      <c r="K13" s="5">
        <v>1</v>
      </c>
      <c r="L13" s="23">
        <v>1</v>
      </c>
      <c r="M13" s="10">
        <v>1</v>
      </c>
      <c r="N13" s="6">
        <v>1</v>
      </c>
      <c r="O13" s="22">
        <v>1</v>
      </c>
      <c r="P13" s="14"/>
      <c r="Q13" s="5"/>
      <c r="R13" s="23"/>
      <c r="S13" s="10"/>
      <c r="T13" s="6"/>
      <c r="U13" s="22"/>
      <c r="V13" s="10"/>
      <c r="W13" s="6"/>
      <c r="X13" s="22"/>
      <c r="Y13" s="10"/>
      <c r="Z13" s="6"/>
      <c r="AA13" s="22"/>
      <c r="AB13" s="18"/>
      <c r="AC13" s="18"/>
      <c r="AD13" s="18"/>
      <c r="AE13" s="18"/>
      <c r="AF13" s="18"/>
      <c r="AG13" s="18"/>
      <c r="AH13" s="18">
        <v>1</v>
      </c>
      <c r="AI13" s="18">
        <v>1</v>
      </c>
      <c r="AJ13" s="18">
        <v>1</v>
      </c>
      <c r="AK13" s="18"/>
      <c r="AL13" s="18"/>
      <c r="AM13" s="18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">
      <c r="A14" s="2">
        <v>5</v>
      </c>
      <c r="B14" s="4" t="s">
        <v>97</v>
      </c>
      <c r="C14" s="27" t="s">
        <v>123</v>
      </c>
      <c r="D14" s="51">
        <v>46.857500000000002</v>
      </c>
      <c r="E14" s="48">
        <v>-124.65560000000001</v>
      </c>
      <c r="F14" s="76">
        <v>-123</v>
      </c>
      <c r="G14" s="47">
        <v>41518</v>
      </c>
      <c r="H14" s="47">
        <v>41815.999988425923</v>
      </c>
      <c r="I14" s="63">
        <f t="shared" si="0"/>
        <v>297</v>
      </c>
      <c r="J14" s="14">
        <v>1</v>
      </c>
      <c r="K14" s="5">
        <v>1</v>
      </c>
      <c r="L14" s="23">
        <v>1</v>
      </c>
      <c r="M14" s="10">
        <v>1</v>
      </c>
      <c r="N14" s="6">
        <v>1</v>
      </c>
      <c r="O14" s="22">
        <v>1</v>
      </c>
      <c r="P14" s="14"/>
      <c r="Q14" s="5"/>
      <c r="R14" s="23"/>
      <c r="S14" s="10"/>
      <c r="T14" s="6"/>
      <c r="U14" s="22"/>
      <c r="V14" s="10"/>
      <c r="W14" s="6"/>
      <c r="X14" s="22"/>
      <c r="Y14" s="10"/>
      <c r="Z14" s="6"/>
      <c r="AA14" s="22"/>
      <c r="AB14" s="18"/>
      <c r="AC14" s="18"/>
      <c r="AD14" s="18"/>
      <c r="AE14" s="18"/>
      <c r="AF14" s="18"/>
      <c r="AG14" s="18"/>
      <c r="AH14" s="18">
        <v>1</v>
      </c>
      <c r="AI14" s="18">
        <v>1</v>
      </c>
      <c r="AJ14" s="18">
        <v>1</v>
      </c>
      <c r="AK14" s="18"/>
      <c r="AL14" s="18"/>
      <c r="AM14" s="18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">
      <c r="A15" s="2">
        <v>6</v>
      </c>
      <c r="B15" s="4" t="s">
        <v>98</v>
      </c>
      <c r="C15" s="27" t="s">
        <v>123</v>
      </c>
      <c r="D15" s="51">
        <v>46.921999999999997</v>
      </c>
      <c r="E15" s="48">
        <v>-124.7313</v>
      </c>
      <c r="F15" s="76">
        <v>-137</v>
      </c>
      <c r="G15" s="47">
        <v>41518</v>
      </c>
      <c r="H15" s="47">
        <v>41819.999988425923</v>
      </c>
      <c r="I15" s="63">
        <f t="shared" si="0"/>
        <v>301</v>
      </c>
      <c r="J15" s="14">
        <v>1</v>
      </c>
      <c r="K15" s="5">
        <v>1</v>
      </c>
      <c r="L15" s="23">
        <v>1</v>
      </c>
      <c r="M15" s="10">
        <v>1</v>
      </c>
      <c r="N15" s="6">
        <v>1</v>
      </c>
      <c r="O15" s="22">
        <v>1</v>
      </c>
      <c r="P15" s="14"/>
      <c r="Q15" s="5"/>
      <c r="R15" s="23"/>
      <c r="S15" s="10"/>
      <c r="T15" s="6"/>
      <c r="U15" s="22"/>
      <c r="V15" s="10"/>
      <c r="W15" s="6"/>
      <c r="X15" s="22"/>
      <c r="Y15" s="10"/>
      <c r="Z15" s="6"/>
      <c r="AA15" s="22"/>
      <c r="AB15" s="18"/>
      <c r="AC15" s="18"/>
      <c r="AD15" s="18"/>
      <c r="AE15" s="18"/>
      <c r="AF15" s="18"/>
      <c r="AG15" s="18"/>
      <c r="AH15" s="18">
        <v>1</v>
      </c>
      <c r="AI15" s="18">
        <v>1</v>
      </c>
      <c r="AJ15" s="18">
        <v>1</v>
      </c>
      <c r="AK15" s="18"/>
      <c r="AL15" s="18"/>
      <c r="AM15" s="18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x14ac:dyDescent="0.2">
      <c r="A16" s="2">
        <v>7</v>
      </c>
      <c r="B16" s="4" t="s">
        <v>99</v>
      </c>
      <c r="C16" s="27" t="s">
        <v>123</v>
      </c>
      <c r="D16" s="51">
        <v>46.855400000000003</v>
      </c>
      <c r="E16" s="48">
        <v>-124.786</v>
      </c>
      <c r="F16" s="76">
        <v>-158</v>
      </c>
      <c r="G16" s="47">
        <v>41519</v>
      </c>
      <c r="H16" s="47">
        <v>41819.999988425923</v>
      </c>
      <c r="I16" s="63">
        <f t="shared" si="0"/>
        <v>300</v>
      </c>
      <c r="J16" s="14">
        <v>1</v>
      </c>
      <c r="K16" s="5">
        <v>1</v>
      </c>
      <c r="L16" s="23">
        <v>1</v>
      </c>
      <c r="M16" s="10">
        <v>1</v>
      </c>
      <c r="N16" s="6">
        <v>1</v>
      </c>
      <c r="O16" s="22">
        <v>1</v>
      </c>
      <c r="P16" s="14"/>
      <c r="Q16" s="5"/>
      <c r="R16" s="23"/>
      <c r="S16" s="10"/>
      <c r="T16" s="6"/>
      <c r="U16" s="22"/>
      <c r="V16" s="10"/>
      <c r="W16" s="6"/>
      <c r="X16" s="22"/>
      <c r="Y16" s="10"/>
      <c r="Z16" s="6"/>
      <c r="AA16" s="22"/>
      <c r="AB16" s="18"/>
      <c r="AC16" s="18"/>
      <c r="AD16" s="18"/>
      <c r="AE16" s="18"/>
      <c r="AF16" s="18"/>
      <c r="AG16" s="18"/>
      <c r="AH16" s="18">
        <v>1</v>
      </c>
      <c r="AI16" s="18">
        <v>1</v>
      </c>
      <c r="AJ16" s="18">
        <v>1</v>
      </c>
      <c r="AK16" s="18"/>
      <c r="AL16" s="18"/>
      <c r="AM16" s="18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9" x14ac:dyDescent="0.2">
      <c r="A17" s="2">
        <v>8</v>
      </c>
      <c r="B17" s="4" t="s">
        <v>100</v>
      </c>
      <c r="C17" s="27" t="s">
        <v>124</v>
      </c>
      <c r="D17" s="51">
        <v>46.8887</v>
      </c>
      <c r="E17" s="48">
        <v>-124.876</v>
      </c>
      <c r="F17" s="76">
        <v>-176</v>
      </c>
      <c r="G17" s="47">
        <v>41519</v>
      </c>
      <c r="H17" s="47">
        <v>41820.999988425923</v>
      </c>
      <c r="I17" s="63">
        <f t="shared" si="0"/>
        <v>301</v>
      </c>
      <c r="J17" s="14">
        <v>1</v>
      </c>
      <c r="K17" s="5">
        <v>1</v>
      </c>
      <c r="L17" s="23">
        <v>1</v>
      </c>
      <c r="M17" s="10">
        <v>1</v>
      </c>
      <c r="N17" s="6">
        <v>1</v>
      </c>
      <c r="O17" s="22">
        <v>1</v>
      </c>
      <c r="P17" s="14"/>
      <c r="Q17" s="5"/>
      <c r="R17" s="23"/>
      <c r="S17" s="10"/>
      <c r="T17" s="6"/>
      <c r="U17" s="22"/>
      <c r="V17" s="10"/>
      <c r="W17" s="6"/>
      <c r="X17" s="22"/>
      <c r="Y17" s="10"/>
      <c r="Z17" s="6"/>
      <c r="AA17" s="22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9" x14ac:dyDescent="0.2">
      <c r="A18" s="2">
        <v>9</v>
      </c>
      <c r="B18" s="4" t="s">
        <v>101</v>
      </c>
      <c r="C18" s="27" t="s">
        <v>124</v>
      </c>
      <c r="D18" s="51">
        <v>46.840200000000003</v>
      </c>
      <c r="E18" s="48">
        <v>-124.88720000000001</v>
      </c>
      <c r="F18" s="76">
        <v>-198</v>
      </c>
      <c r="G18" s="47">
        <v>41519</v>
      </c>
      <c r="H18" s="47">
        <v>41821.999988425923</v>
      </c>
      <c r="I18" s="63">
        <f t="shared" si="0"/>
        <v>302</v>
      </c>
      <c r="J18" s="14">
        <v>1</v>
      </c>
      <c r="K18" s="5">
        <v>1</v>
      </c>
      <c r="L18" s="23">
        <v>1</v>
      </c>
      <c r="M18" s="10">
        <v>1</v>
      </c>
      <c r="N18" s="6">
        <v>1</v>
      </c>
      <c r="O18" s="22">
        <v>1</v>
      </c>
      <c r="P18" s="14"/>
      <c r="Q18" s="5"/>
      <c r="R18" s="23"/>
      <c r="S18" s="10"/>
      <c r="T18" s="6"/>
      <c r="U18" s="22"/>
      <c r="V18" s="10"/>
      <c r="W18" s="6"/>
      <c r="X18" s="22"/>
      <c r="Y18" s="10"/>
      <c r="Z18" s="6"/>
      <c r="AA18" s="22"/>
      <c r="AB18" s="18"/>
      <c r="AC18" s="18"/>
      <c r="AD18" s="18"/>
      <c r="AE18" s="18"/>
      <c r="AF18" s="18"/>
      <c r="AG18" s="18"/>
      <c r="AH18" s="18">
        <v>1</v>
      </c>
      <c r="AI18" s="18">
        <v>1</v>
      </c>
      <c r="AJ18" s="18">
        <v>1</v>
      </c>
      <c r="AK18" s="18"/>
      <c r="AL18" s="18"/>
      <c r="AM18" s="18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9" x14ac:dyDescent="0.2">
      <c r="A19" s="2">
        <v>10</v>
      </c>
      <c r="B19" s="4" t="s">
        <v>102</v>
      </c>
      <c r="C19" s="27" t="s">
        <v>124</v>
      </c>
      <c r="D19" s="51">
        <v>46.898099999999999</v>
      </c>
      <c r="E19" s="48">
        <v>-124.9935</v>
      </c>
      <c r="F19" s="76">
        <v>-811</v>
      </c>
      <c r="G19" s="47">
        <v>41519</v>
      </c>
      <c r="H19" s="47">
        <v>41620.999988425923</v>
      </c>
      <c r="I19" s="63">
        <f t="shared" si="0"/>
        <v>101</v>
      </c>
      <c r="J19" s="14">
        <v>1</v>
      </c>
      <c r="K19" s="5">
        <v>1</v>
      </c>
      <c r="L19" s="23">
        <v>1</v>
      </c>
      <c r="M19" s="10">
        <v>1</v>
      </c>
      <c r="N19" s="6">
        <v>1</v>
      </c>
      <c r="O19" s="22">
        <v>1</v>
      </c>
      <c r="P19" s="14"/>
      <c r="Q19" s="5"/>
      <c r="R19" s="23"/>
      <c r="S19" s="10"/>
      <c r="T19" s="6"/>
      <c r="U19" s="22"/>
      <c r="V19" s="10"/>
      <c r="W19" s="6"/>
      <c r="X19" s="22"/>
      <c r="Y19" s="10"/>
      <c r="Z19" s="6"/>
      <c r="AA19" s="22"/>
      <c r="AB19" s="18"/>
      <c r="AC19" s="18"/>
      <c r="AD19" s="18"/>
      <c r="AE19" s="18"/>
      <c r="AF19" s="18"/>
      <c r="AG19" s="18"/>
      <c r="AH19" s="18">
        <v>1</v>
      </c>
      <c r="AI19" s="18">
        <v>1</v>
      </c>
      <c r="AJ19" s="18">
        <v>1</v>
      </c>
      <c r="AK19" s="18"/>
      <c r="AL19" s="18"/>
      <c r="AM19" s="1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9" x14ac:dyDescent="0.2">
      <c r="A20" s="2">
        <v>11</v>
      </c>
      <c r="B20" s="4" t="s">
        <v>103</v>
      </c>
      <c r="C20" s="27" t="s">
        <v>124</v>
      </c>
      <c r="D20" s="51">
        <v>46.820500000000003</v>
      </c>
      <c r="E20" s="48">
        <v>-125.0454</v>
      </c>
      <c r="F20" s="76">
        <v>-619</v>
      </c>
      <c r="G20" s="47">
        <v>41521</v>
      </c>
      <c r="H20" s="47">
        <v>41816.999988425923</v>
      </c>
      <c r="I20" s="63">
        <f t="shared" si="0"/>
        <v>295</v>
      </c>
      <c r="J20" s="14">
        <v>1</v>
      </c>
      <c r="K20" s="5">
        <v>1</v>
      </c>
      <c r="L20" s="23">
        <v>1</v>
      </c>
      <c r="M20" s="10">
        <v>1</v>
      </c>
      <c r="N20" s="6">
        <v>1</v>
      </c>
      <c r="O20" s="22">
        <v>1</v>
      </c>
      <c r="P20" s="14"/>
      <c r="Q20" s="5"/>
      <c r="R20" s="23"/>
      <c r="S20" s="10"/>
      <c r="T20" s="6"/>
      <c r="U20" s="22"/>
      <c r="V20" s="10"/>
      <c r="W20" s="6"/>
      <c r="X20" s="22"/>
      <c r="Y20" s="10"/>
      <c r="Z20" s="6"/>
      <c r="AA20" s="22"/>
      <c r="AB20" s="18"/>
      <c r="AC20" s="18"/>
      <c r="AD20" s="18"/>
      <c r="AE20" s="18"/>
      <c r="AF20" s="18"/>
      <c r="AG20" s="18"/>
      <c r="AH20" s="18">
        <v>1</v>
      </c>
      <c r="AI20" s="18">
        <v>1</v>
      </c>
      <c r="AJ20" s="18">
        <v>1</v>
      </c>
      <c r="AK20" s="18"/>
      <c r="AL20" s="18"/>
      <c r="AM20" s="18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9" x14ac:dyDescent="0.2">
      <c r="A21" s="2">
        <v>12</v>
      </c>
      <c r="B21" s="4" t="s">
        <v>104</v>
      </c>
      <c r="C21" s="27" t="s">
        <v>124</v>
      </c>
      <c r="D21" s="51">
        <v>46.8887</v>
      </c>
      <c r="E21" s="48">
        <v>-125.119</v>
      </c>
      <c r="F21" s="76">
        <v>-656</v>
      </c>
      <c r="G21" s="47">
        <v>41521</v>
      </c>
      <c r="H21" s="47">
        <v>41820.999988425923</v>
      </c>
      <c r="I21" s="63">
        <f t="shared" si="0"/>
        <v>299</v>
      </c>
      <c r="J21" s="14">
        <v>1</v>
      </c>
      <c r="K21" s="5">
        <v>1</v>
      </c>
      <c r="L21" s="23">
        <v>1</v>
      </c>
      <c r="M21" s="10">
        <v>1</v>
      </c>
      <c r="N21" s="6">
        <v>1</v>
      </c>
      <c r="O21" s="22">
        <v>1</v>
      </c>
      <c r="P21" s="14"/>
      <c r="Q21" s="5"/>
      <c r="R21" s="23"/>
      <c r="S21" s="10"/>
      <c r="T21" s="6"/>
      <c r="U21" s="22"/>
      <c r="V21" s="10"/>
      <c r="W21" s="6"/>
      <c r="X21" s="22"/>
      <c r="Y21" s="10"/>
      <c r="Z21" s="6"/>
      <c r="AA21" s="22"/>
      <c r="AB21" s="18"/>
      <c r="AC21" s="18"/>
      <c r="AD21" s="18"/>
      <c r="AE21" s="18"/>
      <c r="AF21" s="18"/>
      <c r="AG21" s="18"/>
      <c r="AH21" s="18">
        <v>1</v>
      </c>
      <c r="AI21" s="18">
        <v>1</v>
      </c>
      <c r="AJ21" s="18">
        <v>1</v>
      </c>
      <c r="AK21" s="18"/>
      <c r="AL21" s="18"/>
      <c r="AM21" s="18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9" x14ac:dyDescent="0.2">
      <c r="A22" s="2">
        <v>13</v>
      </c>
      <c r="B22" s="4" t="s">
        <v>105</v>
      </c>
      <c r="C22" s="27" t="s">
        <v>125</v>
      </c>
      <c r="D22" s="51">
        <v>47.000399999999999</v>
      </c>
      <c r="E22" s="48">
        <v>-125.30110000000001</v>
      </c>
      <c r="F22" s="76">
        <v>-1764</v>
      </c>
      <c r="G22" s="47">
        <v>41522</v>
      </c>
      <c r="H22" s="47">
        <v>41818.999988425923</v>
      </c>
      <c r="I22" s="63">
        <f t="shared" si="0"/>
        <v>296</v>
      </c>
      <c r="J22" s="14">
        <v>1</v>
      </c>
      <c r="K22" s="5">
        <v>1</v>
      </c>
      <c r="L22" s="23">
        <v>1</v>
      </c>
      <c r="M22" s="10">
        <v>1</v>
      </c>
      <c r="N22" s="6">
        <v>1</v>
      </c>
      <c r="O22" s="22">
        <v>1</v>
      </c>
      <c r="P22" s="14"/>
      <c r="Q22" s="5"/>
      <c r="R22" s="23"/>
      <c r="S22" s="10"/>
      <c r="T22" s="6"/>
      <c r="U22" s="22"/>
      <c r="V22" s="10"/>
      <c r="W22" s="6"/>
      <c r="X22" s="22"/>
      <c r="Y22" s="10"/>
      <c r="Z22" s="6"/>
      <c r="AA22" s="22"/>
      <c r="AB22" s="18"/>
      <c r="AC22" s="18"/>
      <c r="AD22" s="18"/>
      <c r="AE22" s="18"/>
      <c r="AF22" s="18"/>
      <c r="AG22" s="18"/>
      <c r="AH22" s="18">
        <v>1</v>
      </c>
      <c r="AI22" s="18">
        <v>1</v>
      </c>
      <c r="AJ22" s="18">
        <v>1</v>
      </c>
      <c r="AK22" s="18"/>
      <c r="AL22" s="18"/>
      <c r="AM22" s="18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2">
      <c r="A23" s="2">
        <v>14</v>
      </c>
      <c r="B23" s="4" t="s">
        <v>106</v>
      </c>
      <c r="C23" s="27" t="s">
        <v>123</v>
      </c>
      <c r="D23" s="51">
        <v>47.024900000000002</v>
      </c>
      <c r="E23" s="48">
        <v>-124.96420000000001</v>
      </c>
      <c r="F23" s="76">
        <v>-173</v>
      </c>
      <c r="G23" s="47">
        <v>41520</v>
      </c>
      <c r="H23" s="47">
        <v>41816.999988425923</v>
      </c>
      <c r="I23" s="63">
        <f t="shared" si="0"/>
        <v>296</v>
      </c>
      <c r="J23" s="14">
        <v>1</v>
      </c>
      <c r="K23" s="5">
        <v>1</v>
      </c>
      <c r="L23" s="23">
        <v>1</v>
      </c>
      <c r="M23" s="10">
        <v>1</v>
      </c>
      <c r="N23" s="6">
        <v>1</v>
      </c>
      <c r="O23" s="22">
        <v>1</v>
      </c>
      <c r="P23" s="14"/>
      <c r="Q23" s="5"/>
      <c r="R23" s="23"/>
      <c r="S23" s="10"/>
      <c r="T23" s="6"/>
      <c r="U23" s="22"/>
      <c r="V23" s="10"/>
      <c r="W23" s="6"/>
      <c r="X23" s="22"/>
      <c r="Y23" s="10"/>
      <c r="Z23" s="6"/>
      <c r="AA23" s="22"/>
      <c r="AB23" s="18"/>
      <c r="AC23" s="18"/>
      <c r="AD23" s="18"/>
      <c r="AE23" s="18"/>
      <c r="AF23" s="18"/>
      <c r="AG23" s="18"/>
      <c r="AH23" s="18">
        <v>1</v>
      </c>
      <c r="AI23" s="18">
        <v>1</v>
      </c>
      <c r="AJ23" s="18">
        <v>1</v>
      </c>
      <c r="AK23" s="18"/>
      <c r="AL23" s="18"/>
      <c r="AM23" s="18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2">
      <c r="A24" s="2">
        <v>15</v>
      </c>
      <c r="B24" s="65" t="s">
        <v>107</v>
      </c>
      <c r="C24" s="66" t="s">
        <v>123</v>
      </c>
      <c r="D24" s="74" t="s">
        <v>127</v>
      </c>
      <c r="E24" s="75"/>
      <c r="F24" s="78"/>
      <c r="G24" s="77"/>
      <c r="H24" s="77"/>
      <c r="I24" s="63"/>
      <c r="J24" s="67"/>
      <c r="K24" s="68"/>
      <c r="L24" s="69"/>
      <c r="M24" s="70"/>
      <c r="N24" s="71"/>
      <c r="O24" s="72"/>
      <c r="P24" s="67"/>
      <c r="Q24" s="68"/>
      <c r="R24" s="69"/>
      <c r="S24" s="70"/>
      <c r="T24" s="71"/>
      <c r="U24" s="72"/>
      <c r="V24" s="70"/>
      <c r="W24" s="71"/>
      <c r="X24" s="72"/>
      <c r="Y24" s="70"/>
      <c r="Z24" s="71"/>
      <c r="AA24" s="72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2">
      <c r="A25" s="2">
        <v>16</v>
      </c>
      <c r="B25" s="4" t="s">
        <v>108</v>
      </c>
      <c r="C25" s="27" t="s">
        <v>125</v>
      </c>
      <c r="D25" s="51">
        <v>46.8005</v>
      </c>
      <c r="E25" s="48">
        <v>-125.5001</v>
      </c>
      <c r="F25" s="76">
        <v>-1728</v>
      </c>
      <c r="G25" s="47">
        <v>41522</v>
      </c>
      <c r="H25" s="47">
        <v>41820.999988425923</v>
      </c>
      <c r="I25" s="63">
        <f t="shared" ref="I25:I56" si="1">DATEDIF(G25,H25,"d")</f>
        <v>298</v>
      </c>
      <c r="J25" s="14">
        <v>1</v>
      </c>
      <c r="K25" s="5">
        <v>1</v>
      </c>
      <c r="L25" s="23">
        <v>1</v>
      </c>
      <c r="M25" s="10">
        <v>1</v>
      </c>
      <c r="N25" s="6">
        <v>1</v>
      </c>
      <c r="O25" s="22">
        <v>1</v>
      </c>
      <c r="P25" s="14"/>
      <c r="Q25" s="5"/>
      <c r="R25" s="23"/>
      <c r="S25" s="10"/>
      <c r="T25" s="6"/>
      <c r="U25" s="22"/>
      <c r="V25" s="10"/>
      <c r="W25" s="6"/>
      <c r="X25" s="22"/>
      <c r="Y25" s="10"/>
      <c r="Z25" s="6"/>
      <c r="AA25" s="22"/>
      <c r="AB25" s="18"/>
      <c r="AC25" s="18"/>
      <c r="AD25" s="18"/>
      <c r="AE25" s="18"/>
      <c r="AF25" s="18"/>
      <c r="AG25" s="18"/>
      <c r="AH25" s="18">
        <v>1</v>
      </c>
      <c r="AI25" s="18">
        <v>1</v>
      </c>
      <c r="AJ25" s="18">
        <v>1</v>
      </c>
      <c r="AK25" s="18"/>
      <c r="AL25" s="18"/>
      <c r="AM25" s="18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2">
      <c r="A26" s="2">
        <v>17</v>
      </c>
      <c r="B26" s="4" t="s">
        <v>109</v>
      </c>
      <c r="C26" s="27" t="s">
        <v>124</v>
      </c>
      <c r="D26" s="51">
        <v>46.681600000000003</v>
      </c>
      <c r="E26" s="48">
        <v>-125.0005</v>
      </c>
      <c r="F26" s="76">
        <v>-1015</v>
      </c>
      <c r="G26" s="47">
        <v>41521</v>
      </c>
      <c r="H26" s="47">
        <v>41791.999988425923</v>
      </c>
      <c r="I26" s="63">
        <f t="shared" si="1"/>
        <v>270</v>
      </c>
      <c r="J26" s="14">
        <v>1</v>
      </c>
      <c r="K26" s="5">
        <v>1</v>
      </c>
      <c r="L26" s="23">
        <v>1</v>
      </c>
      <c r="M26" s="10">
        <v>1</v>
      </c>
      <c r="N26" s="6">
        <v>1</v>
      </c>
      <c r="O26" s="22">
        <v>1</v>
      </c>
      <c r="P26" s="14"/>
      <c r="Q26" s="5"/>
      <c r="R26" s="23"/>
      <c r="S26" s="10"/>
      <c r="T26" s="6"/>
      <c r="U26" s="22"/>
      <c r="V26" s="10"/>
      <c r="W26" s="6"/>
      <c r="X26" s="22"/>
      <c r="Y26" s="10"/>
      <c r="Z26" s="6"/>
      <c r="AA26" s="22"/>
      <c r="AB26" s="18"/>
      <c r="AC26" s="18"/>
      <c r="AD26" s="18"/>
      <c r="AE26" s="18"/>
      <c r="AF26" s="18"/>
      <c r="AG26" s="18"/>
      <c r="AH26" s="18">
        <v>1</v>
      </c>
      <c r="AI26" s="18">
        <v>1</v>
      </c>
      <c r="AJ26" s="18">
        <v>1</v>
      </c>
      <c r="AK26" s="18"/>
      <c r="AL26" s="18"/>
      <c r="AM26" s="18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2">
      <c r="A27" s="2">
        <v>18</v>
      </c>
      <c r="B27" s="4" t="s">
        <v>110</v>
      </c>
      <c r="C27" s="27" t="s">
        <v>123</v>
      </c>
      <c r="D27" s="51">
        <v>46.700099999999999</v>
      </c>
      <c r="E27" s="48">
        <v>-124.7248</v>
      </c>
      <c r="F27" s="76">
        <v>-166</v>
      </c>
      <c r="G27" s="47">
        <v>41520</v>
      </c>
      <c r="H27" s="47">
        <v>41815.999988425923</v>
      </c>
      <c r="I27" s="63">
        <f t="shared" si="1"/>
        <v>295</v>
      </c>
      <c r="J27" s="14">
        <v>1</v>
      </c>
      <c r="K27" s="5">
        <v>1</v>
      </c>
      <c r="L27" s="23">
        <v>1</v>
      </c>
      <c r="M27" s="10">
        <v>1</v>
      </c>
      <c r="N27" s="6">
        <v>1</v>
      </c>
      <c r="O27" s="22">
        <v>1</v>
      </c>
      <c r="P27" s="14"/>
      <c r="Q27" s="5"/>
      <c r="R27" s="23"/>
      <c r="S27" s="10"/>
      <c r="T27" s="6"/>
      <c r="U27" s="22"/>
      <c r="V27" s="10"/>
      <c r="W27" s="6"/>
      <c r="X27" s="22"/>
      <c r="Y27" s="10"/>
      <c r="Z27" s="6"/>
      <c r="AA27" s="22"/>
      <c r="AB27" s="18"/>
      <c r="AC27" s="18"/>
      <c r="AD27" s="18"/>
      <c r="AE27" s="18"/>
      <c r="AF27" s="18"/>
      <c r="AG27" s="18"/>
      <c r="AH27" s="18">
        <v>1</v>
      </c>
      <c r="AI27" s="18">
        <v>1</v>
      </c>
      <c r="AJ27" s="18">
        <v>1</v>
      </c>
      <c r="AK27" s="18"/>
      <c r="AL27" s="18"/>
      <c r="AM27" s="18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2">
      <c r="A28" s="2">
        <v>19</v>
      </c>
      <c r="B28" s="4" t="s">
        <v>111</v>
      </c>
      <c r="C28" s="27" t="s">
        <v>123</v>
      </c>
      <c r="D28" s="51">
        <v>46.7301</v>
      </c>
      <c r="E28" s="48">
        <v>-124.3668</v>
      </c>
      <c r="F28" s="76">
        <v>-72</v>
      </c>
      <c r="G28" s="47">
        <v>41517</v>
      </c>
      <c r="H28" s="47">
        <v>41818.999988425923</v>
      </c>
      <c r="I28" s="63">
        <f t="shared" si="1"/>
        <v>301</v>
      </c>
      <c r="J28" s="14">
        <v>1</v>
      </c>
      <c r="K28" s="5">
        <v>1</v>
      </c>
      <c r="L28" s="23">
        <v>1</v>
      </c>
      <c r="M28" s="10">
        <v>1</v>
      </c>
      <c r="N28" s="6">
        <v>1</v>
      </c>
      <c r="O28" s="22">
        <v>1</v>
      </c>
      <c r="P28" s="14"/>
      <c r="Q28" s="5"/>
      <c r="R28" s="23"/>
      <c r="S28" s="10"/>
      <c r="T28" s="6"/>
      <c r="U28" s="22"/>
      <c r="V28" s="10"/>
      <c r="W28" s="6"/>
      <c r="X28" s="22"/>
      <c r="Y28" s="10"/>
      <c r="Z28" s="6"/>
      <c r="AA28" s="22"/>
      <c r="AB28" s="18"/>
      <c r="AC28" s="18"/>
      <c r="AD28" s="18"/>
      <c r="AE28" s="18"/>
      <c r="AF28" s="18"/>
      <c r="AG28" s="18"/>
      <c r="AH28" s="18">
        <v>1</v>
      </c>
      <c r="AI28" s="18">
        <v>1</v>
      </c>
      <c r="AJ28" s="18">
        <v>1</v>
      </c>
      <c r="AK28" s="18"/>
      <c r="AL28" s="18"/>
      <c r="AM28" s="18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2">
      <c r="A29" s="2">
        <v>20</v>
      </c>
      <c r="B29" s="4" t="s">
        <v>41</v>
      </c>
      <c r="C29" s="27" t="s">
        <v>72</v>
      </c>
      <c r="D29" s="51">
        <v>44.53</v>
      </c>
      <c r="E29" s="48">
        <v>-128.04</v>
      </c>
      <c r="F29" s="76">
        <v>-2847</v>
      </c>
      <c r="G29" s="47">
        <v>41494</v>
      </c>
      <c r="H29" s="47">
        <v>41773</v>
      </c>
      <c r="I29" s="63">
        <f t="shared" si="1"/>
        <v>279</v>
      </c>
      <c r="J29" s="14"/>
      <c r="K29" s="5"/>
      <c r="L29" s="23"/>
      <c r="M29" s="10"/>
      <c r="N29" s="6"/>
      <c r="O29" s="22"/>
      <c r="P29" s="14">
        <v>1</v>
      </c>
      <c r="Q29" s="5">
        <v>1</v>
      </c>
      <c r="R29" s="23">
        <v>1</v>
      </c>
      <c r="S29" s="10">
        <v>1</v>
      </c>
      <c r="T29" s="6">
        <v>1</v>
      </c>
      <c r="U29" s="22">
        <v>1</v>
      </c>
      <c r="V29" s="10">
        <v>1</v>
      </c>
      <c r="W29" s="6">
        <v>1</v>
      </c>
      <c r="X29" s="22">
        <v>1</v>
      </c>
      <c r="Y29" s="10"/>
      <c r="Z29" s="6"/>
      <c r="AA29" s="22"/>
      <c r="AB29" s="18">
        <v>1</v>
      </c>
      <c r="AC29" s="18">
        <v>1</v>
      </c>
      <c r="AD29" s="18">
        <v>1</v>
      </c>
      <c r="AE29" s="18">
        <v>1</v>
      </c>
      <c r="AF29" s="18">
        <v>1</v>
      </c>
      <c r="AG29" s="18">
        <v>1</v>
      </c>
      <c r="AH29" s="18"/>
      <c r="AI29" s="18"/>
      <c r="AJ29" s="18"/>
      <c r="AK29" s="18">
        <v>1</v>
      </c>
      <c r="AL29" s="18">
        <v>1</v>
      </c>
      <c r="AM29" s="18">
        <v>1</v>
      </c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2">
      <c r="A30" s="2">
        <v>21</v>
      </c>
      <c r="B30" s="4" t="s">
        <v>42</v>
      </c>
      <c r="C30" s="27" t="s">
        <v>72</v>
      </c>
      <c r="D30" s="51">
        <v>44.84</v>
      </c>
      <c r="E30" s="48">
        <v>-129.68</v>
      </c>
      <c r="F30" s="76">
        <v>-2653</v>
      </c>
      <c r="G30" s="47">
        <v>41494</v>
      </c>
      <c r="H30" s="47">
        <v>41774</v>
      </c>
      <c r="I30" s="63">
        <f t="shared" si="1"/>
        <v>280</v>
      </c>
      <c r="J30" s="14"/>
      <c r="K30" s="5"/>
      <c r="L30" s="23"/>
      <c r="M30" s="10"/>
      <c r="N30" s="6"/>
      <c r="O30" s="22"/>
      <c r="P30" s="14">
        <v>1</v>
      </c>
      <c r="Q30" s="5">
        <v>1</v>
      </c>
      <c r="R30" s="23">
        <v>1</v>
      </c>
      <c r="S30" s="10">
        <v>1</v>
      </c>
      <c r="T30" s="6">
        <v>1</v>
      </c>
      <c r="U30" s="22">
        <v>1</v>
      </c>
      <c r="V30" s="10">
        <v>1</v>
      </c>
      <c r="W30" s="6">
        <v>1</v>
      </c>
      <c r="X30" s="22">
        <v>1</v>
      </c>
      <c r="Y30" s="10"/>
      <c r="Z30" s="6"/>
      <c r="AA30" s="22"/>
      <c r="AB30" s="18">
        <v>1</v>
      </c>
      <c r="AC30" s="18">
        <v>1</v>
      </c>
      <c r="AD30" s="18">
        <v>1</v>
      </c>
      <c r="AE30" s="18">
        <v>1</v>
      </c>
      <c r="AF30" s="18">
        <v>1</v>
      </c>
      <c r="AG30" s="18">
        <v>1</v>
      </c>
      <c r="AH30" s="18"/>
      <c r="AI30" s="18"/>
      <c r="AJ30" s="18"/>
      <c r="AK30" s="18">
        <v>1</v>
      </c>
      <c r="AL30" s="18">
        <v>1</v>
      </c>
      <c r="AM30" s="18">
        <v>1</v>
      </c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2">
      <c r="A31" s="2">
        <v>22</v>
      </c>
      <c r="B31" s="4" t="s">
        <v>74</v>
      </c>
      <c r="C31" s="27" t="s">
        <v>80</v>
      </c>
      <c r="D31" s="51">
        <v>44.472999999999999</v>
      </c>
      <c r="E31" s="48">
        <v>-124.6217</v>
      </c>
      <c r="F31" s="76">
        <v>-144</v>
      </c>
      <c r="G31" s="47">
        <v>41508</v>
      </c>
      <c r="H31" s="47">
        <v>41791</v>
      </c>
      <c r="I31" s="63">
        <f t="shared" si="1"/>
        <v>283</v>
      </c>
      <c r="J31" s="14"/>
      <c r="K31" s="5"/>
      <c r="L31" s="23"/>
      <c r="M31" s="10"/>
      <c r="N31" s="6"/>
      <c r="O31" s="22"/>
      <c r="P31" s="14">
        <v>1</v>
      </c>
      <c r="Q31" s="5">
        <v>1</v>
      </c>
      <c r="R31" s="23">
        <v>1</v>
      </c>
      <c r="S31" s="10"/>
      <c r="T31" s="6"/>
      <c r="U31" s="22"/>
      <c r="V31" s="14">
        <v>1</v>
      </c>
      <c r="W31" s="5">
        <v>1</v>
      </c>
      <c r="X31" s="23">
        <v>1</v>
      </c>
      <c r="Y31" s="10"/>
      <c r="Z31" s="6"/>
      <c r="AA31" s="22"/>
      <c r="AB31" s="18"/>
      <c r="AC31" s="18"/>
      <c r="AD31" s="18"/>
      <c r="AE31" s="18"/>
      <c r="AF31" s="18"/>
      <c r="AG31" s="18"/>
      <c r="AH31" s="18"/>
      <c r="AI31" s="18"/>
      <c r="AJ31" s="18"/>
      <c r="AK31" s="18">
        <v>1</v>
      </c>
      <c r="AL31" s="18">
        <v>1</v>
      </c>
      <c r="AM31" s="18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2">
      <c r="A32" s="2">
        <v>23</v>
      </c>
      <c r="B32" s="4" t="s">
        <v>112</v>
      </c>
      <c r="C32" s="27" t="s">
        <v>125</v>
      </c>
      <c r="D32" s="51">
        <v>44.653399999999998</v>
      </c>
      <c r="E32" s="48">
        <v>-125.4653</v>
      </c>
      <c r="F32" s="76">
        <v>-2868</v>
      </c>
      <c r="G32" s="47">
        <v>41524</v>
      </c>
      <c r="H32" s="47">
        <v>41814.999988425923</v>
      </c>
      <c r="I32" s="63">
        <f t="shared" si="1"/>
        <v>290</v>
      </c>
      <c r="J32" s="14">
        <v>1</v>
      </c>
      <c r="K32" s="5">
        <v>1</v>
      </c>
      <c r="L32" s="23">
        <v>1</v>
      </c>
      <c r="M32" s="10">
        <v>1</v>
      </c>
      <c r="N32" s="6">
        <v>1</v>
      </c>
      <c r="O32" s="22">
        <v>1</v>
      </c>
      <c r="P32" s="14"/>
      <c r="Q32" s="5"/>
      <c r="R32" s="23"/>
      <c r="S32" s="10"/>
      <c r="T32" s="6"/>
      <c r="U32" s="22"/>
      <c r="V32" s="10"/>
      <c r="W32" s="6"/>
      <c r="X32" s="22"/>
      <c r="Y32" s="10"/>
      <c r="Z32" s="6"/>
      <c r="AA32" s="22"/>
      <c r="AB32" s="18"/>
      <c r="AC32" s="18"/>
      <c r="AD32" s="18"/>
      <c r="AE32" s="18"/>
      <c r="AF32" s="18"/>
      <c r="AG32" s="18"/>
      <c r="AH32" s="18">
        <v>1</v>
      </c>
      <c r="AI32" s="18">
        <v>1</v>
      </c>
      <c r="AJ32" s="18">
        <v>1</v>
      </c>
      <c r="AK32" s="18"/>
      <c r="AL32" s="18"/>
      <c r="AM32" s="18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2">
      <c r="A33" s="2">
        <v>24</v>
      </c>
      <c r="B33" s="4" t="s">
        <v>43</v>
      </c>
      <c r="C33" s="27" t="s">
        <v>72</v>
      </c>
      <c r="D33" s="51">
        <v>45.06</v>
      </c>
      <c r="E33" s="48">
        <v>-127.16</v>
      </c>
      <c r="F33" s="76">
        <v>-2889</v>
      </c>
      <c r="G33" s="47">
        <v>41488</v>
      </c>
      <c r="H33" s="47">
        <v>41780</v>
      </c>
      <c r="I33" s="63">
        <f t="shared" si="1"/>
        <v>292</v>
      </c>
      <c r="J33" s="14"/>
      <c r="K33" s="5"/>
      <c r="L33" s="23"/>
      <c r="M33" s="10"/>
      <c r="N33" s="6"/>
      <c r="O33" s="22"/>
      <c r="P33" s="14">
        <v>1</v>
      </c>
      <c r="Q33" s="5">
        <v>1</v>
      </c>
      <c r="R33" s="23">
        <v>1</v>
      </c>
      <c r="S33" s="10">
        <v>1</v>
      </c>
      <c r="T33" s="6">
        <v>1</v>
      </c>
      <c r="U33" s="22">
        <v>1</v>
      </c>
      <c r="V33" s="10">
        <v>1</v>
      </c>
      <c r="W33" s="6">
        <v>1</v>
      </c>
      <c r="X33" s="22">
        <v>1</v>
      </c>
      <c r="Y33" s="10"/>
      <c r="Z33" s="6"/>
      <c r="AA33" s="22"/>
      <c r="AB33" s="18">
        <v>1</v>
      </c>
      <c r="AC33" s="18">
        <v>1</v>
      </c>
      <c r="AD33" s="18">
        <v>1</v>
      </c>
      <c r="AE33" s="18">
        <v>1</v>
      </c>
      <c r="AF33" s="18">
        <v>1</v>
      </c>
      <c r="AG33" s="18">
        <v>1</v>
      </c>
      <c r="AH33" s="18"/>
      <c r="AI33" s="18"/>
      <c r="AJ33" s="18"/>
      <c r="AK33" s="18">
        <v>1</v>
      </c>
      <c r="AL33" s="18">
        <v>1</v>
      </c>
      <c r="AM33" s="18">
        <v>1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2">
      <c r="A34" s="2">
        <v>25</v>
      </c>
      <c r="B34" s="4" t="s">
        <v>90</v>
      </c>
      <c r="C34" s="27" t="s">
        <v>73</v>
      </c>
      <c r="D34" s="51">
        <v>45.17</v>
      </c>
      <c r="E34" s="48">
        <v>-128.01</v>
      </c>
      <c r="F34" s="76">
        <v>-2816</v>
      </c>
      <c r="G34" s="47">
        <v>41489</v>
      </c>
      <c r="H34" s="47">
        <v>41827</v>
      </c>
      <c r="I34" s="63">
        <f t="shared" si="1"/>
        <v>338</v>
      </c>
      <c r="J34" s="14"/>
      <c r="K34" s="5"/>
      <c r="L34" s="23"/>
      <c r="M34" s="10"/>
      <c r="N34" s="6"/>
      <c r="O34" s="22"/>
      <c r="P34" s="14">
        <v>1</v>
      </c>
      <c r="Q34" s="5">
        <v>1</v>
      </c>
      <c r="R34" s="23">
        <v>1</v>
      </c>
      <c r="S34" s="10">
        <v>1</v>
      </c>
      <c r="T34" s="6">
        <v>1</v>
      </c>
      <c r="U34" s="22">
        <v>1</v>
      </c>
      <c r="V34" s="10">
        <v>1</v>
      </c>
      <c r="W34" s="6">
        <v>1</v>
      </c>
      <c r="X34" s="22">
        <v>1</v>
      </c>
      <c r="Y34" s="10"/>
      <c r="Z34" s="6"/>
      <c r="AA34" s="22"/>
      <c r="AB34" s="18"/>
      <c r="AC34" s="18"/>
      <c r="AD34" s="18"/>
      <c r="AE34" s="18"/>
      <c r="AF34" s="18"/>
      <c r="AG34" s="18"/>
      <c r="AH34" s="18"/>
      <c r="AI34" s="18"/>
      <c r="AJ34" s="18"/>
      <c r="AK34" s="18">
        <v>1</v>
      </c>
      <c r="AL34" s="18">
        <v>1</v>
      </c>
      <c r="AM34" s="18">
        <v>1</v>
      </c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2">
      <c r="A35" s="2">
        <v>26</v>
      </c>
      <c r="B35" s="4" t="s">
        <v>44</v>
      </c>
      <c r="C35" s="27" t="s">
        <v>73</v>
      </c>
      <c r="D35" s="51">
        <v>45.43</v>
      </c>
      <c r="E35" s="48">
        <v>-128.91</v>
      </c>
      <c r="F35" s="76">
        <v>-2786</v>
      </c>
      <c r="G35" s="47">
        <v>41493</v>
      </c>
      <c r="H35" s="47">
        <v>41774</v>
      </c>
      <c r="I35" s="63">
        <f t="shared" si="1"/>
        <v>281</v>
      </c>
      <c r="J35" s="14"/>
      <c r="K35" s="5"/>
      <c r="L35" s="23"/>
      <c r="M35" s="10"/>
      <c r="N35" s="6"/>
      <c r="O35" s="22"/>
      <c r="P35" s="14">
        <v>1</v>
      </c>
      <c r="Q35" s="5">
        <v>1</v>
      </c>
      <c r="R35" s="23">
        <v>1</v>
      </c>
      <c r="S35" s="10">
        <v>1</v>
      </c>
      <c r="T35" s="6">
        <v>1</v>
      </c>
      <c r="U35" s="22">
        <v>1</v>
      </c>
      <c r="V35" s="10">
        <v>1</v>
      </c>
      <c r="W35" s="6">
        <v>1</v>
      </c>
      <c r="X35" s="22">
        <v>1</v>
      </c>
      <c r="Y35" s="10"/>
      <c r="Z35" s="6"/>
      <c r="AA35" s="22"/>
      <c r="AB35" s="18"/>
      <c r="AC35" s="18"/>
      <c r="AD35" s="18"/>
      <c r="AE35" s="18"/>
      <c r="AF35" s="18"/>
      <c r="AG35" s="18"/>
      <c r="AH35" s="18"/>
      <c r="AI35" s="18"/>
      <c r="AJ35" s="18"/>
      <c r="AK35" s="18">
        <v>1</v>
      </c>
      <c r="AL35" s="18">
        <v>1</v>
      </c>
      <c r="AM35" s="18">
        <v>1</v>
      </c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x14ac:dyDescent="0.2">
      <c r="A36" s="2">
        <v>27</v>
      </c>
      <c r="B36" s="4" t="s">
        <v>45</v>
      </c>
      <c r="C36" s="27" t="s">
        <v>73</v>
      </c>
      <c r="D36" s="51">
        <v>45.55</v>
      </c>
      <c r="E36" s="48">
        <v>-129.66999999999999</v>
      </c>
      <c r="F36" s="76">
        <v>-2624</v>
      </c>
      <c r="G36" s="47">
        <v>41493</v>
      </c>
      <c r="H36" s="47">
        <v>41774</v>
      </c>
      <c r="I36" s="63">
        <f t="shared" si="1"/>
        <v>281</v>
      </c>
      <c r="J36" s="14"/>
      <c r="K36" s="5"/>
      <c r="L36" s="23"/>
      <c r="M36" s="10"/>
      <c r="N36" s="6"/>
      <c r="O36" s="22"/>
      <c r="P36" s="14">
        <v>1</v>
      </c>
      <c r="Q36" s="5">
        <v>1</v>
      </c>
      <c r="R36" s="23">
        <v>1</v>
      </c>
      <c r="S36" s="10">
        <v>1</v>
      </c>
      <c r="T36" s="6">
        <v>1</v>
      </c>
      <c r="U36" s="22">
        <v>1</v>
      </c>
      <c r="V36" s="10">
        <v>1</v>
      </c>
      <c r="W36" s="6">
        <v>1</v>
      </c>
      <c r="X36" s="22">
        <v>1</v>
      </c>
      <c r="Y36" s="10"/>
      <c r="Z36" s="6"/>
      <c r="AA36" s="22"/>
      <c r="AB36" s="18"/>
      <c r="AC36" s="18"/>
      <c r="AD36" s="18"/>
      <c r="AE36" s="18"/>
      <c r="AF36" s="18"/>
      <c r="AG36" s="18"/>
      <c r="AH36" s="18"/>
      <c r="AI36" s="18"/>
      <c r="AJ36" s="18"/>
      <c r="AK36" s="18">
        <v>1</v>
      </c>
      <c r="AL36" s="18">
        <v>1</v>
      </c>
      <c r="AM36" s="18">
        <v>1</v>
      </c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x14ac:dyDescent="0.2">
      <c r="A37" s="2">
        <v>28</v>
      </c>
      <c r="B37" s="4" t="s">
        <v>46</v>
      </c>
      <c r="C37" s="27" t="s">
        <v>72</v>
      </c>
      <c r="D37" s="51">
        <v>45.71</v>
      </c>
      <c r="E37" s="48">
        <v>-130.6</v>
      </c>
      <c r="F37" s="76">
        <v>-2756</v>
      </c>
      <c r="G37" s="47">
        <v>41494</v>
      </c>
      <c r="H37" s="47">
        <v>41774</v>
      </c>
      <c r="I37" s="63">
        <f t="shared" si="1"/>
        <v>280</v>
      </c>
      <c r="J37" s="14"/>
      <c r="K37" s="5"/>
      <c r="L37" s="23"/>
      <c r="M37" s="10"/>
      <c r="N37" s="6"/>
      <c r="O37" s="22"/>
      <c r="P37" s="14">
        <v>1</v>
      </c>
      <c r="Q37" s="5">
        <v>1</v>
      </c>
      <c r="R37" s="23">
        <v>1</v>
      </c>
      <c r="S37" s="10">
        <v>1</v>
      </c>
      <c r="T37" s="6">
        <v>1</v>
      </c>
      <c r="U37" s="22">
        <v>1</v>
      </c>
      <c r="V37" s="10">
        <v>1</v>
      </c>
      <c r="W37" s="6">
        <v>1</v>
      </c>
      <c r="X37" s="22">
        <v>1</v>
      </c>
      <c r="Y37" s="10"/>
      <c r="Z37" s="6"/>
      <c r="AA37" s="22"/>
      <c r="AB37" s="18">
        <v>1</v>
      </c>
      <c r="AC37" s="18">
        <v>1</v>
      </c>
      <c r="AD37" s="18">
        <v>1</v>
      </c>
      <c r="AE37" s="18">
        <v>1</v>
      </c>
      <c r="AF37" s="18">
        <v>1</v>
      </c>
      <c r="AG37" s="18">
        <v>1</v>
      </c>
      <c r="AH37" s="18"/>
      <c r="AI37" s="18"/>
      <c r="AJ37" s="18"/>
      <c r="AK37" s="18">
        <v>1</v>
      </c>
      <c r="AL37" s="18">
        <v>1</v>
      </c>
      <c r="AM37" s="18">
        <v>1</v>
      </c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2">
        <v>29</v>
      </c>
      <c r="B38" s="4" t="s">
        <v>75</v>
      </c>
      <c r="C38" s="27" t="s">
        <v>80</v>
      </c>
      <c r="D38" s="51">
        <v>45.1068</v>
      </c>
      <c r="E38" s="48">
        <v>-124.57080000000001</v>
      </c>
      <c r="F38" s="76">
        <v>-354</v>
      </c>
      <c r="G38" s="47">
        <v>41508</v>
      </c>
      <c r="H38" s="47">
        <v>41788</v>
      </c>
      <c r="I38" s="63">
        <f t="shared" si="1"/>
        <v>280</v>
      </c>
      <c r="J38" s="14"/>
      <c r="K38" s="5"/>
      <c r="L38" s="23"/>
      <c r="M38" s="10"/>
      <c r="N38" s="6"/>
      <c r="O38" s="22"/>
      <c r="P38" s="14">
        <v>1</v>
      </c>
      <c r="Q38" s="5">
        <v>1</v>
      </c>
      <c r="R38" s="23">
        <v>1</v>
      </c>
      <c r="S38" s="10"/>
      <c r="T38" s="6"/>
      <c r="U38" s="22"/>
      <c r="V38" s="14">
        <v>1</v>
      </c>
      <c r="W38" s="5">
        <v>1</v>
      </c>
      <c r="X38" s="23">
        <v>1</v>
      </c>
      <c r="Y38" s="10"/>
      <c r="Z38" s="6"/>
      <c r="AA38" s="22"/>
      <c r="AB38" s="18"/>
      <c r="AC38" s="18"/>
      <c r="AD38" s="18"/>
      <c r="AE38" s="18"/>
      <c r="AF38" s="18"/>
      <c r="AG38" s="18"/>
      <c r="AH38" s="18"/>
      <c r="AI38" s="18"/>
      <c r="AJ38" s="18"/>
      <c r="AK38" s="18">
        <v>1</v>
      </c>
      <c r="AL38" s="18">
        <v>1</v>
      </c>
      <c r="AM38" s="18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x14ac:dyDescent="0.2">
      <c r="A39" s="2">
        <v>30</v>
      </c>
      <c r="B39" s="4" t="s">
        <v>113</v>
      </c>
      <c r="C39" s="27" t="s">
        <v>125</v>
      </c>
      <c r="D39" s="51">
        <v>45.307000000000002</v>
      </c>
      <c r="E39" s="48">
        <v>-125.4152</v>
      </c>
      <c r="F39" s="76">
        <v>-2580</v>
      </c>
      <c r="G39" s="47">
        <v>41523</v>
      </c>
      <c r="H39" s="47">
        <v>41814.999988425923</v>
      </c>
      <c r="I39" s="63">
        <f t="shared" si="1"/>
        <v>291</v>
      </c>
      <c r="J39" s="14">
        <v>1</v>
      </c>
      <c r="K39" s="5">
        <v>1</v>
      </c>
      <c r="L39" s="23">
        <v>1</v>
      </c>
      <c r="M39" s="10">
        <v>1</v>
      </c>
      <c r="N39" s="6">
        <v>1</v>
      </c>
      <c r="O39" s="22">
        <v>1</v>
      </c>
      <c r="P39" s="14"/>
      <c r="Q39" s="5"/>
      <c r="R39" s="23"/>
      <c r="S39" s="10"/>
      <c r="T39" s="6"/>
      <c r="U39" s="22"/>
      <c r="V39" s="10"/>
      <c r="W39" s="6"/>
      <c r="X39" s="22"/>
      <c r="Y39" s="10"/>
      <c r="Z39" s="6"/>
      <c r="AA39" s="22"/>
      <c r="AB39" s="18"/>
      <c r="AC39" s="18"/>
      <c r="AD39" s="18"/>
      <c r="AE39" s="18"/>
      <c r="AF39" s="18"/>
      <c r="AG39" s="18"/>
      <c r="AH39" s="18">
        <v>1</v>
      </c>
      <c r="AI39" s="18">
        <v>1</v>
      </c>
      <c r="AJ39" s="18">
        <v>1</v>
      </c>
      <c r="AK39" s="18"/>
      <c r="AL39" s="18"/>
      <c r="AM39" s="18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x14ac:dyDescent="0.2">
      <c r="A40" s="2">
        <v>31</v>
      </c>
      <c r="B40" s="4" t="s">
        <v>47</v>
      </c>
      <c r="C40" s="27" t="s">
        <v>73</v>
      </c>
      <c r="D40" s="51">
        <v>45.5</v>
      </c>
      <c r="E40" s="48">
        <v>-126.27</v>
      </c>
      <c r="F40" s="76">
        <v>-2655</v>
      </c>
      <c r="G40" s="47">
        <v>41495</v>
      </c>
      <c r="H40" s="47">
        <v>41778</v>
      </c>
      <c r="I40" s="63">
        <f t="shared" si="1"/>
        <v>283</v>
      </c>
      <c r="J40" s="14"/>
      <c r="K40" s="5"/>
      <c r="L40" s="23"/>
      <c r="M40" s="10"/>
      <c r="N40" s="6"/>
      <c r="O40" s="22"/>
      <c r="P40" s="14">
        <v>1</v>
      </c>
      <c r="Q40" s="5">
        <v>1</v>
      </c>
      <c r="R40" s="23">
        <v>1</v>
      </c>
      <c r="S40" s="10">
        <v>1</v>
      </c>
      <c r="T40" s="6">
        <v>1</v>
      </c>
      <c r="U40" s="22">
        <v>1</v>
      </c>
      <c r="V40" s="10">
        <v>1</v>
      </c>
      <c r="W40" s="6">
        <v>1</v>
      </c>
      <c r="X40" s="22">
        <v>1</v>
      </c>
      <c r="Y40" s="10"/>
      <c r="Z40" s="6"/>
      <c r="AA40" s="22"/>
      <c r="AB40" s="18"/>
      <c r="AC40" s="18"/>
      <c r="AD40" s="18"/>
      <c r="AE40" s="18"/>
      <c r="AF40" s="18"/>
      <c r="AG40" s="18"/>
      <c r="AH40" s="18"/>
      <c r="AI40" s="18"/>
      <c r="AJ40" s="18"/>
      <c r="AK40" s="18">
        <v>1</v>
      </c>
      <c r="AL40" s="18">
        <v>1</v>
      </c>
      <c r="AM40" s="18">
        <v>1</v>
      </c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x14ac:dyDescent="0.2">
      <c r="A41" s="2">
        <v>32</v>
      </c>
      <c r="B41" s="4" t="s">
        <v>48</v>
      </c>
      <c r="C41" s="27" t="s">
        <v>73</v>
      </c>
      <c r="D41" s="51">
        <v>45.69</v>
      </c>
      <c r="E41" s="48">
        <v>-127.13</v>
      </c>
      <c r="F41" s="76">
        <v>-2812</v>
      </c>
      <c r="G41" s="47">
        <v>41495</v>
      </c>
      <c r="H41" s="47">
        <v>41779</v>
      </c>
      <c r="I41" s="63">
        <f t="shared" si="1"/>
        <v>284</v>
      </c>
      <c r="J41" s="14"/>
      <c r="K41" s="5"/>
      <c r="L41" s="23"/>
      <c r="M41" s="10"/>
      <c r="N41" s="6"/>
      <c r="O41" s="22"/>
      <c r="P41" s="14">
        <v>1</v>
      </c>
      <c r="Q41" s="5">
        <v>1</v>
      </c>
      <c r="R41" s="23">
        <v>1</v>
      </c>
      <c r="S41" s="10">
        <v>1</v>
      </c>
      <c r="T41" s="6">
        <v>1</v>
      </c>
      <c r="U41" s="22">
        <v>1</v>
      </c>
      <c r="V41" s="10">
        <v>1</v>
      </c>
      <c r="W41" s="6">
        <v>1</v>
      </c>
      <c r="X41" s="22">
        <v>1</v>
      </c>
      <c r="Y41" s="10"/>
      <c r="Z41" s="6"/>
      <c r="AA41" s="22"/>
      <c r="AB41" s="18"/>
      <c r="AC41" s="18"/>
      <c r="AD41" s="18"/>
      <c r="AE41" s="18"/>
      <c r="AF41" s="18"/>
      <c r="AG41" s="18"/>
      <c r="AH41" s="18"/>
      <c r="AI41" s="18"/>
      <c r="AJ41" s="18"/>
      <c r="AK41" s="18">
        <v>1</v>
      </c>
      <c r="AL41" s="18">
        <v>1</v>
      </c>
      <c r="AM41" s="18">
        <v>1</v>
      </c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x14ac:dyDescent="0.2">
      <c r="A42" s="2">
        <v>33</v>
      </c>
      <c r="B42" s="4" t="s">
        <v>49</v>
      </c>
      <c r="C42" s="27" t="s">
        <v>73</v>
      </c>
      <c r="D42" s="51">
        <v>45.86</v>
      </c>
      <c r="E42" s="48">
        <v>-127.99</v>
      </c>
      <c r="F42" s="76">
        <v>-2886</v>
      </c>
      <c r="G42" s="47">
        <v>41488</v>
      </c>
      <c r="H42" s="47">
        <v>41779</v>
      </c>
      <c r="I42" s="63">
        <f t="shared" si="1"/>
        <v>291</v>
      </c>
      <c r="J42" s="14"/>
      <c r="K42" s="5"/>
      <c r="L42" s="23"/>
      <c r="M42" s="10"/>
      <c r="N42" s="6"/>
      <c r="O42" s="22"/>
      <c r="P42" s="14">
        <v>1</v>
      </c>
      <c r="Q42" s="5">
        <v>1</v>
      </c>
      <c r="R42" s="23">
        <v>1</v>
      </c>
      <c r="S42" s="10">
        <v>1</v>
      </c>
      <c r="T42" s="6">
        <v>1</v>
      </c>
      <c r="U42" s="22">
        <v>1</v>
      </c>
      <c r="V42" s="10">
        <v>1</v>
      </c>
      <c r="W42" s="6">
        <v>1</v>
      </c>
      <c r="X42" s="22">
        <v>1</v>
      </c>
      <c r="Y42" s="10"/>
      <c r="Z42" s="6"/>
      <c r="AA42" s="22"/>
      <c r="AB42" s="18"/>
      <c r="AC42" s="18"/>
      <c r="AD42" s="18"/>
      <c r="AE42" s="18"/>
      <c r="AF42" s="18"/>
      <c r="AG42" s="18"/>
      <c r="AH42" s="18"/>
      <c r="AI42" s="18"/>
      <c r="AJ42" s="18"/>
      <c r="AK42" s="18">
        <v>1</v>
      </c>
      <c r="AL42" s="18">
        <v>1</v>
      </c>
      <c r="AM42" s="18">
        <v>1</v>
      </c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x14ac:dyDescent="0.2">
      <c r="A43" s="2">
        <v>34</v>
      </c>
      <c r="B43" s="4" t="s">
        <v>50</v>
      </c>
      <c r="C43" s="27" t="s">
        <v>73</v>
      </c>
      <c r="D43" s="51">
        <v>46.04</v>
      </c>
      <c r="E43" s="48">
        <v>-128.85</v>
      </c>
      <c r="F43" s="76">
        <v>-2731</v>
      </c>
      <c r="G43" s="47">
        <v>41493</v>
      </c>
      <c r="H43" s="47">
        <v>41775</v>
      </c>
      <c r="I43" s="63">
        <f t="shared" si="1"/>
        <v>282</v>
      </c>
      <c r="J43" s="14"/>
      <c r="K43" s="5"/>
      <c r="L43" s="23"/>
      <c r="M43" s="10"/>
      <c r="N43" s="6"/>
      <c r="O43" s="22"/>
      <c r="P43" s="14">
        <v>1</v>
      </c>
      <c r="Q43" s="5">
        <v>1</v>
      </c>
      <c r="R43" s="23">
        <v>1</v>
      </c>
      <c r="S43" s="10">
        <v>1</v>
      </c>
      <c r="T43" s="6">
        <v>1</v>
      </c>
      <c r="U43" s="22">
        <v>1</v>
      </c>
      <c r="V43" s="10">
        <v>1</v>
      </c>
      <c r="W43" s="6">
        <v>1</v>
      </c>
      <c r="X43" s="22">
        <v>1</v>
      </c>
      <c r="Y43" s="10"/>
      <c r="Z43" s="6"/>
      <c r="AA43" s="22"/>
      <c r="AB43" s="18"/>
      <c r="AC43" s="18"/>
      <c r="AD43" s="18"/>
      <c r="AE43" s="18"/>
      <c r="AF43" s="18"/>
      <c r="AG43" s="18"/>
      <c r="AH43" s="18"/>
      <c r="AI43" s="18"/>
      <c r="AJ43" s="18"/>
      <c r="AK43" s="18">
        <v>1</v>
      </c>
      <c r="AL43" s="18">
        <v>1</v>
      </c>
      <c r="AM43" s="18">
        <v>1</v>
      </c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x14ac:dyDescent="0.2">
      <c r="A44" s="2">
        <v>35</v>
      </c>
      <c r="B44" s="4" t="s">
        <v>51</v>
      </c>
      <c r="C44" s="27" t="s">
        <v>73</v>
      </c>
      <c r="D44" s="51">
        <v>46.18</v>
      </c>
      <c r="E44" s="48">
        <v>-129.63999999999999</v>
      </c>
      <c r="F44" s="76">
        <v>-2656</v>
      </c>
      <c r="G44" s="47">
        <v>41492</v>
      </c>
      <c r="H44" s="47">
        <v>41775</v>
      </c>
      <c r="I44" s="63">
        <f t="shared" si="1"/>
        <v>283</v>
      </c>
      <c r="J44" s="14"/>
      <c r="K44" s="5"/>
      <c r="L44" s="23"/>
      <c r="M44" s="10"/>
      <c r="N44" s="6"/>
      <c r="O44" s="22"/>
      <c r="P44" s="14">
        <v>1</v>
      </c>
      <c r="Q44" s="5">
        <v>1</v>
      </c>
      <c r="R44" s="23">
        <v>1</v>
      </c>
      <c r="S44" s="10">
        <v>1</v>
      </c>
      <c r="T44" s="6">
        <v>1</v>
      </c>
      <c r="U44" s="22">
        <v>1</v>
      </c>
      <c r="V44" s="10">
        <v>1</v>
      </c>
      <c r="W44" s="6">
        <v>1</v>
      </c>
      <c r="X44" s="22">
        <v>1</v>
      </c>
      <c r="Y44" s="10"/>
      <c r="Z44" s="6"/>
      <c r="AA44" s="22"/>
      <c r="AB44" s="18"/>
      <c r="AC44" s="18"/>
      <c r="AD44" s="18"/>
      <c r="AE44" s="18"/>
      <c r="AF44" s="18"/>
      <c r="AG44" s="18"/>
      <c r="AH44" s="18"/>
      <c r="AI44" s="18"/>
      <c r="AJ44" s="18"/>
      <c r="AK44" s="18">
        <v>1</v>
      </c>
      <c r="AL44" s="18">
        <v>1</v>
      </c>
      <c r="AM44" s="18">
        <v>1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x14ac:dyDescent="0.2">
      <c r="A45" s="2">
        <v>36</v>
      </c>
      <c r="B45" s="4" t="s">
        <v>114</v>
      </c>
      <c r="C45" s="27" t="s">
        <v>123</v>
      </c>
      <c r="D45" s="51">
        <v>45.811700000000002</v>
      </c>
      <c r="E45" s="48">
        <v>-124.5376</v>
      </c>
      <c r="F45" s="76">
        <v>-171</v>
      </c>
      <c r="G45" s="47">
        <v>41516</v>
      </c>
      <c r="H45" s="47">
        <v>41814.999988425923</v>
      </c>
      <c r="I45" s="63">
        <f t="shared" si="1"/>
        <v>298</v>
      </c>
      <c r="J45" s="14">
        <v>1</v>
      </c>
      <c r="K45" s="5">
        <v>1</v>
      </c>
      <c r="L45" s="23">
        <v>1</v>
      </c>
      <c r="M45" s="10">
        <v>1</v>
      </c>
      <c r="N45" s="6">
        <v>1</v>
      </c>
      <c r="O45" s="22">
        <v>1</v>
      </c>
      <c r="P45" s="14"/>
      <c r="Q45" s="5"/>
      <c r="R45" s="23"/>
      <c r="S45" s="10"/>
      <c r="T45" s="6"/>
      <c r="U45" s="22"/>
      <c r="V45" s="10"/>
      <c r="W45" s="6"/>
      <c r="X45" s="22"/>
      <c r="Y45" s="10"/>
      <c r="Z45" s="6"/>
      <c r="AA45" s="22"/>
      <c r="AB45" s="18"/>
      <c r="AC45" s="18"/>
      <c r="AD45" s="18"/>
      <c r="AE45" s="18"/>
      <c r="AF45" s="18"/>
      <c r="AG45" s="18"/>
      <c r="AH45" s="18">
        <v>1</v>
      </c>
      <c r="AI45" s="18">
        <v>1</v>
      </c>
      <c r="AJ45" s="18">
        <v>1</v>
      </c>
      <c r="AK45" s="18"/>
      <c r="AL45" s="18"/>
      <c r="AM45" s="18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x14ac:dyDescent="0.2">
      <c r="A46" s="2">
        <v>37</v>
      </c>
      <c r="B46" s="4" t="s">
        <v>115</v>
      </c>
      <c r="C46" s="27" t="s">
        <v>125</v>
      </c>
      <c r="D46" s="51">
        <v>45.932299999999998</v>
      </c>
      <c r="E46" s="48">
        <v>-125.2991</v>
      </c>
      <c r="F46" s="76">
        <v>-1550</v>
      </c>
      <c r="G46" s="47">
        <v>41523</v>
      </c>
      <c r="H46" s="47">
        <v>41819.999988425923</v>
      </c>
      <c r="I46" s="63">
        <f t="shared" si="1"/>
        <v>296</v>
      </c>
      <c r="J46" s="14">
        <v>1</v>
      </c>
      <c r="K46" s="5">
        <v>1</v>
      </c>
      <c r="L46" s="23">
        <v>1</v>
      </c>
      <c r="M46" s="10">
        <v>1</v>
      </c>
      <c r="N46" s="6">
        <v>1</v>
      </c>
      <c r="O46" s="22">
        <v>1</v>
      </c>
      <c r="P46" s="14"/>
      <c r="Q46" s="5"/>
      <c r="R46" s="23"/>
      <c r="S46" s="10"/>
      <c r="T46" s="6"/>
      <c r="U46" s="22"/>
      <c r="V46" s="10"/>
      <c r="W46" s="6"/>
      <c r="X46" s="22"/>
      <c r="Y46" s="10"/>
      <c r="Z46" s="6"/>
      <c r="AA46" s="22"/>
      <c r="AB46" s="18"/>
      <c r="AC46" s="18"/>
      <c r="AD46" s="18"/>
      <c r="AE46" s="18"/>
      <c r="AF46" s="18"/>
      <c r="AG46" s="18"/>
      <c r="AH46" s="18">
        <v>1</v>
      </c>
      <c r="AI46" s="18">
        <v>1</v>
      </c>
      <c r="AJ46" s="18">
        <v>1</v>
      </c>
      <c r="AK46" s="18"/>
      <c r="AL46" s="18"/>
      <c r="AM46" s="18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2">
      <c r="A47" s="2">
        <v>38</v>
      </c>
      <c r="B47" s="4" t="s">
        <v>52</v>
      </c>
      <c r="C47" s="27" t="s">
        <v>73</v>
      </c>
      <c r="D47" s="51">
        <v>46.14</v>
      </c>
      <c r="E47" s="48">
        <v>-126.17</v>
      </c>
      <c r="F47" s="76">
        <v>-2645</v>
      </c>
      <c r="G47" s="47">
        <v>41495</v>
      </c>
      <c r="H47" s="47">
        <v>41778</v>
      </c>
      <c r="I47" s="63">
        <f t="shared" si="1"/>
        <v>283</v>
      </c>
      <c r="J47" s="14"/>
      <c r="K47" s="5"/>
      <c r="L47" s="23"/>
      <c r="M47" s="10"/>
      <c r="N47" s="6"/>
      <c r="O47" s="22"/>
      <c r="P47" s="14">
        <v>1</v>
      </c>
      <c r="Q47" s="5">
        <v>1</v>
      </c>
      <c r="R47" s="23">
        <v>1</v>
      </c>
      <c r="S47" s="10">
        <v>1</v>
      </c>
      <c r="T47" s="6">
        <v>1</v>
      </c>
      <c r="U47" s="22">
        <v>1</v>
      </c>
      <c r="V47" s="10">
        <v>1</v>
      </c>
      <c r="W47" s="6">
        <v>1</v>
      </c>
      <c r="X47" s="22">
        <v>1</v>
      </c>
      <c r="Y47" s="10"/>
      <c r="Z47" s="6"/>
      <c r="AA47" s="22"/>
      <c r="AB47" s="18"/>
      <c r="AC47" s="18"/>
      <c r="AD47" s="18"/>
      <c r="AE47" s="18"/>
      <c r="AF47" s="18"/>
      <c r="AG47" s="18"/>
      <c r="AH47" s="18"/>
      <c r="AI47" s="18"/>
      <c r="AJ47" s="18"/>
      <c r="AK47" s="18">
        <v>1</v>
      </c>
      <c r="AL47" s="18">
        <v>1</v>
      </c>
      <c r="AM47" s="18">
        <v>1</v>
      </c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15" customHeight="1" x14ac:dyDescent="0.2">
      <c r="A48" s="2">
        <v>39</v>
      </c>
      <c r="B48" s="4" t="s">
        <v>53</v>
      </c>
      <c r="C48" s="27" t="s">
        <v>73</v>
      </c>
      <c r="D48" s="51">
        <v>46.32</v>
      </c>
      <c r="E48" s="48">
        <v>-127.04</v>
      </c>
      <c r="F48" s="50">
        <v>-2742</v>
      </c>
      <c r="G48" s="47">
        <v>41495</v>
      </c>
      <c r="H48" s="47">
        <v>41778</v>
      </c>
      <c r="I48" s="63">
        <f t="shared" si="1"/>
        <v>283</v>
      </c>
      <c r="J48" s="14"/>
      <c r="K48" s="5"/>
      <c r="L48" s="23"/>
      <c r="M48" s="10"/>
      <c r="N48" s="6"/>
      <c r="O48" s="22"/>
      <c r="P48" s="14">
        <v>1</v>
      </c>
      <c r="Q48" s="5">
        <v>1</v>
      </c>
      <c r="R48" s="23">
        <v>1</v>
      </c>
      <c r="S48" s="10">
        <v>1</v>
      </c>
      <c r="T48" s="6">
        <v>1</v>
      </c>
      <c r="U48" s="22">
        <v>1</v>
      </c>
      <c r="V48" s="10">
        <v>1</v>
      </c>
      <c r="W48" s="6">
        <v>1</v>
      </c>
      <c r="X48" s="22">
        <v>1</v>
      </c>
      <c r="Y48" s="10"/>
      <c r="Z48" s="6"/>
      <c r="AA48" s="22"/>
      <c r="AB48" s="18"/>
      <c r="AC48" s="18"/>
      <c r="AD48" s="18"/>
      <c r="AE48" s="18"/>
      <c r="AF48" s="18"/>
      <c r="AG48" s="18"/>
      <c r="AH48" s="18"/>
      <c r="AI48" s="18"/>
      <c r="AJ48" s="18"/>
      <c r="AK48" s="18">
        <v>1</v>
      </c>
      <c r="AL48" s="18">
        <v>1</v>
      </c>
      <c r="AM48" s="18">
        <v>1</v>
      </c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15" customHeight="1" x14ac:dyDescent="0.2">
      <c r="A49" s="2">
        <v>40</v>
      </c>
      <c r="B49" s="4" t="s">
        <v>91</v>
      </c>
      <c r="C49" s="27" t="s">
        <v>73</v>
      </c>
      <c r="D49" s="51">
        <v>46.52</v>
      </c>
      <c r="E49" s="48">
        <v>-127.9</v>
      </c>
      <c r="F49" s="50">
        <v>-2742</v>
      </c>
      <c r="G49" s="47">
        <v>41489</v>
      </c>
      <c r="H49" s="47">
        <v>41827</v>
      </c>
      <c r="I49" s="63">
        <f t="shared" si="1"/>
        <v>338</v>
      </c>
      <c r="J49" s="14"/>
      <c r="K49" s="5"/>
      <c r="L49" s="23"/>
      <c r="M49" s="10"/>
      <c r="N49" s="6"/>
      <c r="O49" s="22"/>
      <c r="P49" s="14">
        <v>1</v>
      </c>
      <c r="Q49" s="5">
        <v>1</v>
      </c>
      <c r="R49" s="23">
        <v>1</v>
      </c>
      <c r="S49" s="10">
        <v>1</v>
      </c>
      <c r="T49" s="6">
        <v>1</v>
      </c>
      <c r="U49" s="22">
        <v>1</v>
      </c>
      <c r="V49" s="10">
        <v>1</v>
      </c>
      <c r="W49" s="6">
        <v>1</v>
      </c>
      <c r="X49" s="22">
        <v>1</v>
      </c>
      <c r="Y49" s="10"/>
      <c r="Z49" s="6"/>
      <c r="AA49" s="22"/>
      <c r="AB49" s="18"/>
      <c r="AC49" s="18"/>
      <c r="AD49" s="18"/>
      <c r="AE49" s="18"/>
      <c r="AF49" s="18"/>
      <c r="AG49" s="18"/>
      <c r="AH49" s="18"/>
      <c r="AI49" s="18"/>
      <c r="AJ49" s="18"/>
      <c r="AK49" s="18">
        <v>1</v>
      </c>
      <c r="AL49" s="18">
        <v>1</v>
      </c>
      <c r="AM49" s="18">
        <v>1</v>
      </c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ht="15" customHeight="1" x14ac:dyDescent="0.2">
      <c r="A50" s="2">
        <v>41</v>
      </c>
      <c r="B50" s="4" t="s">
        <v>54</v>
      </c>
      <c r="C50" s="27" t="s">
        <v>73</v>
      </c>
      <c r="D50" s="51">
        <v>46.66</v>
      </c>
      <c r="E50" s="48">
        <v>-128.79</v>
      </c>
      <c r="F50" s="50">
        <v>-2744</v>
      </c>
      <c r="G50" s="47">
        <v>41493</v>
      </c>
      <c r="H50" s="47">
        <v>41775</v>
      </c>
      <c r="I50" s="63">
        <f t="shared" si="1"/>
        <v>282</v>
      </c>
      <c r="J50" s="14"/>
      <c r="K50" s="5"/>
      <c r="L50" s="23"/>
      <c r="M50" s="10"/>
      <c r="N50" s="6"/>
      <c r="O50" s="22"/>
      <c r="P50" s="14">
        <v>1</v>
      </c>
      <c r="Q50" s="5">
        <v>1</v>
      </c>
      <c r="R50" s="23">
        <v>1</v>
      </c>
      <c r="S50" s="10">
        <v>1</v>
      </c>
      <c r="T50" s="6">
        <v>1</v>
      </c>
      <c r="U50" s="22">
        <v>1</v>
      </c>
      <c r="V50" s="10">
        <v>1</v>
      </c>
      <c r="W50" s="6">
        <v>1</v>
      </c>
      <c r="X50" s="22">
        <v>1</v>
      </c>
      <c r="Y50" s="10"/>
      <c r="Z50" s="6"/>
      <c r="AA50" s="22"/>
      <c r="AB50" s="18"/>
      <c r="AC50" s="18"/>
      <c r="AD50" s="18"/>
      <c r="AE50" s="18"/>
      <c r="AF50" s="18"/>
      <c r="AG50" s="18"/>
      <c r="AH50" s="18"/>
      <c r="AI50" s="18"/>
      <c r="AJ50" s="18"/>
      <c r="AK50" s="18">
        <v>1</v>
      </c>
      <c r="AL50" s="18">
        <v>1</v>
      </c>
      <c r="AM50" s="18">
        <v>1</v>
      </c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ht="15" customHeight="1" x14ac:dyDescent="0.2">
      <c r="A51" s="2">
        <v>42</v>
      </c>
      <c r="B51" s="4" t="s">
        <v>55</v>
      </c>
      <c r="C51" s="27" t="s">
        <v>73</v>
      </c>
      <c r="D51" s="51">
        <v>46.84</v>
      </c>
      <c r="E51" s="48">
        <v>-129.71</v>
      </c>
      <c r="F51" s="50">
        <v>-2679</v>
      </c>
      <c r="G51" s="47">
        <v>41493</v>
      </c>
      <c r="H51" s="47">
        <v>41775</v>
      </c>
      <c r="I51" s="63">
        <f t="shared" si="1"/>
        <v>282</v>
      </c>
      <c r="J51" s="14"/>
      <c r="K51" s="5"/>
      <c r="L51" s="23"/>
      <c r="M51" s="10"/>
      <c r="N51" s="6"/>
      <c r="O51" s="22"/>
      <c r="P51" s="14">
        <v>1</v>
      </c>
      <c r="Q51" s="5">
        <v>1</v>
      </c>
      <c r="R51" s="23">
        <v>1</v>
      </c>
      <c r="S51" s="10">
        <v>1</v>
      </c>
      <c r="T51" s="6">
        <v>1</v>
      </c>
      <c r="U51" s="22">
        <v>1</v>
      </c>
      <c r="V51" s="10">
        <v>1</v>
      </c>
      <c r="W51" s="6">
        <v>1</v>
      </c>
      <c r="X51" s="22">
        <v>1</v>
      </c>
      <c r="Y51" s="10"/>
      <c r="Z51" s="6"/>
      <c r="AA51" s="22"/>
      <c r="AB51" s="18"/>
      <c r="AC51" s="18"/>
      <c r="AD51" s="18"/>
      <c r="AE51" s="18"/>
      <c r="AF51" s="18"/>
      <c r="AG51" s="18"/>
      <c r="AH51" s="18"/>
      <c r="AI51" s="18"/>
      <c r="AJ51" s="18"/>
      <c r="AK51" s="18">
        <v>1</v>
      </c>
      <c r="AL51" s="18">
        <v>1</v>
      </c>
      <c r="AM51" s="18">
        <v>1</v>
      </c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15" customHeight="1" x14ac:dyDescent="0.2">
      <c r="A52" s="2">
        <v>43</v>
      </c>
      <c r="B52" s="4" t="s">
        <v>56</v>
      </c>
      <c r="C52" s="27" t="s">
        <v>72</v>
      </c>
      <c r="D52" s="51">
        <v>47.13</v>
      </c>
      <c r="E52" s="48">
        <v>-130.65</v>
      </c>
      <c r="F52" s="50">
        <v>-2940</v>
      </c>
      <c r="G52" s="47">
        <v>41492</v>
      </c>
      <c r="H52" s="47">
        <v>41776</v>
      </c>
      <c r="I52" s="63">
        <f t="shared" si="1"/>
        <v>284</v>
      </c>
      <c r="J52" s="14"/>
      <c r="K52" s="5"/>
      <c r="L52" s="23"/>
      <c r="M52" s="10"/>
      <c r="N52" s="6"/>
      <c r="O52" s="22"/>
      <c r="P52" s="14">
        <v>1</v>
      </c>
      <c r="Q52" s="5">
        <v>1</v>
      </c>
      <c r="R52" s="23">
        <v>1</v>
      </c>
      <c r="S52" s="10">
        <v>1</v>
      </c>
      <c r="T52" s="6">
        <v>1</v>
      </c>
      <c r="U52" s="22">
        <v>1</v>
      </c>
      <c r="V52" s="10">
        <v>1</v>
      </c>
      <c r="W52" s="6">
        <v>1</v>
      </c>
      <c r="X52" s="22">
        <v>1</v>
      </c>
      <c r="Y52" s="10"/>
      <c r="Z52" s="6"/>
      <c r="AA52" s="22"/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/>
      <c r="AI52" s="18"/>
      <c r="AJ52" s="18"/>
      <c r="AK52" s="18">
        <v>1</v>
      </c>
      <c r="AL52" s="18">
        <v>1</v>
      </c>
      <c r="AM52" s="18">
        <v>1</v>
      </c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ht="15" customHeight="1" x14ac:dyDescent="0.2">
      <c r="A53" s="2">
        <v>44</v>
      </c>
      <c r="B53" s="4" t="s">
        <v>116</v>
      </c>
      <c r="C53" s="27" t="s">
        <v>123</v>
      </c>
      <c r="D53" s="51">
        <v>46.438000000000002</v>
      </c>
      <c r="E53" s="48">
        <v>-124.4278</v>
      </c>
      <c r="F53" s="50">
        <v>-113</v>
      </c>
      <c r="G53" s="47">
        <v>41517</v>
      </c>
      <c r="H53" s="47">
        <v>41819.999988425923</v>
      </c>
      <c r="I53" s="63">
        <f t="shared" si="1"/>
        <v>302</v>
      </c>
      <c r="J53" s="14">
        <v>1</v>
      </c>
      <c r="K53" s="5">
        <v>1</v>
      </c>
      <c r="L53" s="23">
        <v>1</v>
      </c>
      <c r="M53" s="10">
        <v>1</v>
      </c>
      <c r="N53" s="6">
        <v>1</v>
      </c>
      <c r="O53" s="22">
        <v>1</v>
      </c>
      <c r="P53" s="14"/>
      <c r="Q53" s="5"/>
      <c r="R53" s="23"/>
      <c r="S53" s="10"/>
      <c r="T53" s="6"/>
      <c r="U53" s="22"/>
      <c r="V53" s="10"/>
      <c r="W53" s="6"/>
      <c r="X53" s="22"/>
      <c r="Y53" s="10"/>
      <c r="Z53" s="6"/>
      <c r="AA53" s="22"/>
      <c r="AB53" s="18"/>
      <c r="AC53" s="18"/>
      <c r="AD53" s="18"/>
      <c r="AE53" s="18"/>
      <c r="AF53" s="18"/>
      <c r="AG53" s="18"/>
      <c r="AH53" s="18">
        <v>1</v>
      </c>
      <c r="AI53" s="18">
        <v>1</v>
      </c>
      <c r="AJ53" s="18"/>
      <c r="AK53" s="18"/>
      <c r="AL53" s="18"/>
      <c r="AM53" s="18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ht="15" customHeight="1" x14ac:dyDescent="0.2">
      <c r="A54" s="2">
        <v>45</v>
      </c>
      <c r="B54" s="4" t="s">
        <v>117</v>
      </c>
      <c r="C54" s="27" t="s">
        <v>125</v>
      </c>
      <c r="D54" s="51">
        <v>46.641100000000002</v>
      </c>
      <c r="E54" s="48">
        <v>-125.2987</v>
      </c>
      <c r="F54" s="50">
        <v>-1931</v>
      </c>
      <c r="G54" s="47">
        <v>41521</v>
      </c>
      <c r="H54" s="47">
        <v>41820.999988425923</v>
      </c>
      <c r="I54" s="63">
        <f t="shared" si="1"/>
        <v>299</v>
      </c>
      <c r="J54" s="14">
        <v>1</v>
      </c>
      <c r="K54" s="5">
        <v>1</v>
      </c>
      <c r="L54" s="23">
        <v>1</v>
      </c>
      <c r="M54" s="10">
        <v>1</v>
      </c>
      <c r="N54" s="6">
        <v>1</v>
      </c>
      <c r="O54" s="22">
        <v>1</v>
      </c>
      <c r="P54" s="14"/>
      <c r="Q54" s="5"/>
      <c r="R54" s="23"/>
      <c r="S54" s="10"/>
      <c r="T54" s="6"/>
      <c r="U54" s="22"/>
      <c r="V54" s="10"/>
      <c r="W54" s="6"/>
      <c r="X54" s="22"/>
      <c r="Y54" s="10"/>
      <c r="Z54" s="6"/>
      <c r="AA54" s="22"/>
      <c r="AB54" s="18"/>
      <c r="AC54" s="18"/>
      <c r="AD54" s="18"/>
      <c r="AE54" s="18"/>
      <c r="AF54" s="18"/>
      <c r="AG54" s="18"/>
      <c r="AH54" s="18">
        <v>1</v>
      </c>
      <c r="AI54" s="18">
        <v>1</v>
      </c>
      <c r="AJ54" s="18">
        <v>1</v>
      </c>
      <c r="AK54" s="18"/>
      <c r="AL54" s="18"/>
      <c r="AM54" s="18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ht="15" customHeight="1" x14ac:dyDescent="0.2">
      <c r="A55" s="2">
        <v>46</v>
      </c>
      <c r="B55" s="4" t="s">
        <v>118</v>
      </c>
      <c r="C55" s="27" t="s">
        <v>125</v>
      </c>
      <c r="D55" s="51">
        <v>46.795699999999997</v>
      </c>
      <c r="E55" s="48">
        <v>-126.1631</v>
      </c>
      <c r="F55" s="50">
        <v>-2626</v>
      </c>
      <c r="G55" s="47">
        <v>41523</v>
      </c>
      <c r="H55" s="47">
        <v>41821.999988425923</v>
      </c>
      <c r="I55" s="63">
        <f t="shared" si="1"/>
        <v>298</v>
      </c>
      <c r="J55" s="14">
        <v>1</v>
      </c>
      <c r="K55" s="5">
        <v>1</v>
      </c>
      <c r="L55" s="23">
        <v>1</v>
      </c>
      <c r="M55" s="10">
        <v>1</v>
      </c>
      <c r="N55" s="6">
        <v>1</v>
      </c>
      <c r="O55" s="22">
        <v>1</v>
      </c>
      <c r="P55" s="14"/>
      <c r="Q55" s="5"/>
      <c r="R55" s="23"/>
      <c r="S55" s="10"/>
      <c r="T55" s="6"/>
      <c r="U55" s="22"/>
      <c r="V55" s="10"/>
      <c r="W55" s="6"/>
      <c r="X55" s="22"/>
      <c r="Y55" s="10"/>
      <c r="Z55" s="6"/>
      <c r="AA55" s="22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ht="15" customHeight="1" x14ac:dyDescent="0.2">
      <c r="A56" s="2">
        <v>47</v>
      </c>
      <c r="B56" s="4" t="s">
        <v>76</v>
      </c>
      <c r="C56" s="27" t="s">
        <v>80</v>
      </c>
      <c r="D56" s="51">
        <v>46.991999999999997</v>
      </c>
      <c r="E56" s="48">
        <v>-127.0158</v>
      </c>
      <c r="F56" s="50">
        <v>-2640</v>
      </c>
      <c r="G56" s="47">
        <v>41506</v>
      </c>
      <c r="H56" s="47">
        <v>41790</v>
      </c>
      <c r="I56" s="63">
        <f t="shared" si="1"/>
        <v>284</v>
      </c>
      <c r="J56" s="14"/>
      <c r="K56" s="5"/>
      <c r="L56" s="23"/>
      <c r="M56" s="10"/>
      <c r="N56" s="6"/>
      <c r="O56" s="22"/>
      <c r="P56" s="14">
        <v>1</v>
      </c>
      <c r="Q56" s="5">
        <v>1</v>
      </c>
      <c r="R56" s="23">
        <v>1</v>
      </c>
      <c r="S56" s="10"/>
      <c r="T56" s="6"/>
      <c r="U56" s="22"/>
      <c r="V56" s="14">
        <v>1</v>
      </c>
      <c r="W56" s="5">
        <v>1</v>
      </c>
      <c r="X56" s="23">
        <v>1</v>
      </c>
      <c r="Y56" s="10"/>
      <c r="Z56" s="6"/>
      <c r="AA56" s="22"/>
      <c r="AB56" s="18"/>
      <c r="AC56" s="18"/>
      <c r="AD56" s="18"/>
      <c r="AE56" s="18"/>
      <c r="AF56" s="18"/>
      <c r="AG56" s="18"/>
      <c r="AH56" s="18"/>
      <c r="AI56" s="18"/>
      <c r="AJ56" s="18"/>
      <c r="AK56" s="18">
        <v>1</v>
      </c>
      <c r="AL56" s="18">
        <v>1</v>
      </c>
      <c r="AM56" s="18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ht="15" customHeight="1" x14ac:dyDescent="0.2">
      <c r="A57" s="2">
        <v>48</v>
      </c>
      <c r="B57" s="4" t="s">
        <v>77</v>
      </c>
      <c r="C57" s="27" t="s">
        <v>80</v>
      </c>
      <c r="D57" s="51">
        <v>47.164299999999997</v>
      </c>
      <c r="E57" s="48">
        <v>-127.92230000000001</v>
      </c>
      <c r="F57" s="50">
        <v>-2717</v>
      </c>
      <c r="G57" s="47">
        <v>41506</v>
      </c>
      <c r="H57" s="47">
        <v>41790</v>
      </c>
      <c r="I57" s="63">
        <f t="shared" ref="I57:I77" si="2">DATEDIF(G57,H57,"d")</f>
        <v>284</v>
      </c>
      <c r="J57" s="14"/>
      <c r="K57" s="5"/>
      <c r="L57" s="23"/>
      <c r="M57" s="10"/>
      <c r="N57" s="6"/>
      <c r="O57" s="22"/>
      <c r="P57" s="14">
        <v>1</v>
      </c>
      <c r="Q57" s="5">
        <v>1</v>
      </c>
      <c r="R57" s="23">
        <v>1</v>
      </c>
      <c r="S57" s="10"/>
      <c r="T57" s="6"/>
      <c r="U57" s="22"/>
      <c r="V57" s="14">
        <v>1</v>
      </c>
      <c r="W57" s="5">
        <v>1</v>
      </c>
      <c r="X57" s="23">
        <v>1</v>
      </c>
      <c r="Y57" s="10"/>
      <c r="Z57" s="6"/>
      <c r="AA57" s="22"/>
      <c r="AB57" s="18"/>
      <c r="AC57" s="18"/>
      <c r="AD57" s="18"/>
      <c r="AE57" s="18"/>
      <c r="AF57" s="18"/>
      <c r="AG57" s="18"/>
      <c r="AH57" s="18"/>
      <c r="AI57" s="18"/>
      <c r="AJ57" s="18"/>
      <c r="AK57" s="18">
        <v>1</v>
      </c>
      <c r="AL57" s="18">
        <v>1</v>
      </c>
      <c r="AM57" s="18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ht="15" customHeight="1" x14ac:dyDescent="0.2">
      <c r="A58" s="2">
        <v>49</v>
      </c>
      <c r="B58" s="4" t="s">
        <v>57</v>
      </c>
      <c r="C58" s="27" t="s">
        <v>72</v>
      </c>
      <c r="D58" s="51">
        <v>47.34</v>
      </c>
      <c r="E58" s="48">
        <v>-128.81</v>
      </c>
      <c r="F58" s="50">
        <v>-2666</v>
      </c>
      <c r="G58" s="47">
        <v>41489</v>
      </c>
      <c r="H58" s="47">
        <v>41777</v>
      </c>
      <c r="I58" s="63">
        <f t="shared" si="2"/>
        <v>288</v>
      </c>
      <c r="J58" s="14"/>
      <c r="K58" s="5"/>
      <c r="L58" s="23"/>
      <c r="M58" s="10"/>
      <c r="N58" s="6"/>
      <c r="O58" s="22"/>
      <c r="P58" s="14">
        <v>1</v>
      </c>
      <c r="Q58" s="5">
        <v>1</v>
      </c>
      <c r="R58" s="23">
        <v>1</v>
      </c>
      <c r="S58" s="10">
        <v>1</v>
      </c>
      <c r="T58" s="6">
        <v>1</v>
      </c>
      <c r="U58" s="22">
        <v>1</v>
      </c>
      <c r="V58" s="10">
        <v>1</v>
      </c>
      <c r="W58" s="6">
        <v>1</v>
      </c>
      <c r="X58" s="22">
        <v>1</v>
      </c>
      <c r="Y58" s="10"/>
      <c r="Z58" s="6"/>
      <c r="AA58" s="22"/>
      <c r="AB58" s="18">
        <v>1</v>
      </c>
      <c r="AC58" s="18">
        <v>1</v>
      </c>
      <c r="AD58" s="18">
        <v>1</v>
      </c>
      <c r="AE58" s="18">
        <v>1</v>
      </c>
      <c r="AF58" s="18">
        <v>1</v>
      </c>
      <c r="AG58" s="18">
        <v>1</v>
      </c>
      <c r="AH58" s="18"/>
      <c r="AI58" s="18"/>
      <c r="AJ58" s="18"/>
      <c r="AK58" s="18">
        <v>1</v>
      </c>
      <c r="AL58" s="18">
        <v>1</v>
      </c>
      <c r="AM58" s="18">
        <v>1</v>
      </c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ht="15" customHeight="1" x14ac:dyDescent="0.2">
      <c r="A59" s="2">
        <v>50</v>
      </c>
      <c r="B59" s="4" t="s">
        <v>58</v>
      </c>
      <c r="C59" s="27" t="s">
        <v>72</v>
      </c>
      <c r="D59" s="51">
        <v>47.53</v>
      </c>
      <c r="E59" s="48">
        <v>-129.71</v>
      </c>
      <c r="F59" s="50">
        <v>-2755</v>
      </c>
      <c r="G59" s="47">
        <v>41492</v>
      </c>
      <c r="H59" s="47">
        <v>41776</v>
      </c>
      <c r="I59" s="63">
        <f t="shared" si="2"/>
        <v>284</v>
      </c>
      <c r="J59" s="14"/>
      <c r="K59" s="5"/>
      <c r="L59" s="23"/>
      <c r="M59" s="10"/>
      <c r="N59" s="6"/>
      <c r="O59" s="22"/>
      <c r="P59" s="14">
        <v>1</v>
      </c>
      <c r="Q59" s="5">
        <v>1</v>
      </c>
      <c r="R59" s="23">
        <v>1</v>
      </c>
      <c r="S59" s="10">
        <v>1</v>
      </c>
      <c r="T59" s="6">
        <v>1</v>
      </c>
      <c r="U59" s="22">
        <v>1</v>
      </c>
      <c r="V59" s="10">
        <v>1</v>
      </c>
      <c r="W59" s="6">
        <v>1</v>
      </c>
      <c r="X59" s="22">
        <v>1</v>
      </c>
      <c r="Y59" s="10"/>
      <c r="Z59" s="6"/>
      <c r="AA59" s="22"/>
      <c r="AB59" s="18">
        <v>1</v>
      </c>
      <c r="AC59" s="18">
        <v>1</v>
      </c>
      <c r="AD59" s="18">
        <v>1</v>
      </c>
      <c r="AE59" s="18">
        <v>1</v>
      </c>
      <c r="AF59" s="18">
        <v>1</v>
      </c>
      <c r="AG59" s="18">
        <v>1</v>
      </c>
      <c r="AH59" s="18"/>
      <c r="AI59" s="18"/>
      <c r="AJ59" s="18"/>
      <c r="AK59" s="18">
        <v>1</v>
      </c>
      <c r="AL59" s="18">
        <v>1</v>
      </c>
      <c r="AM59" s="18">
        <v>1</v>
      </c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ht="15" customHeight="1" x14ac:dyDescent="0.2">
      <c r="A60" s="2">
        <v>51</v>
      </c>
      <c r="B60" s="4" t="s">
        <v>119</v>
      </c>
      <c r="C60" s="27" t="s">
        <v>123</v>
      </c>
      <c r="D60" s="51">
        <v>47.080399999999997</v>
      </c>
      <c r="E60" s="48">
        <v>-124.45059999999999</v>
      </c>
      <c r="F60" s="50">
        <v>-67</v>
      </c>
      <c r="G60" s="47">
        <v>41520</v>
      </c>
      <c r="H60" s="47">
        <v>41818.999988425923</v>
      </c>
      <c r="I60" s="63">
        <f t="shared" si="2"/>
        <v>298</v>
      </c>
      <c r="J60" s="14">
        <v>1</v>
      </c>
      <c r="K60" s="5">
        <v>1</v>
      </c>
      <c r="L60" s="23">
        <v>1</v>
      </c>
      <c r="M60" s="10">
        <v>1</v>
      </c>
      <c r="N60" s="6">
        <v>1</v>
      </c>
      <c r="O60" s="22">
        <v>1</v>
      </c>
      <c r="P60" s="14"/>
      <c r="Q60" s="5"/>
      <c r="R60" s="23"/>
      <c r="S60" s="10"/>
      <c r="T60" s="6"/>
      <c r="U60" s="22"/>
      <c r="V60" s="10"/>
      <c r="W60" s="6"/>
      <c r="X60" s="22"/>
      <c r="Y60" s="10"/>
      <c r="Z60" s="6"/>
      <c r="AA60" s="22"/>
      <c r="AB60" s="18"/>
      <c r="AC60" s="18"/>
      <c r="AD60" s="18"/>
      <c r="AE60" s="18"/>
      <c r="AF60" s="18"/>
      <c r="AG60" s="18"/>
      <c r="AH60" s="18">
        <v>1</v>
      </c>
      <c r="AI60" s="18">
        <v>1</v>
      </c>
      <c r="AJ60" s="18">
        <v>1</v>
      </c>
      <c r="AK60" s="18"/>
      <c r="AL60" s="18"/>
      <c r="AM60" s="18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ht="15" customHeight="1" x14ac:dyDescent="0.2">
      <c r="A61" s="2">
        <v>52</v>
      </c>
      <c r="B61" s="4" t="s">
        <v>120</v>
      </c>
      <c r="C61" s="27" t="s">
        <v>125</v>
      </c>
      <c r="D61" s="51">
        <v>47.317799999999998</v>
      </c>
      <c r="E61" s="48">
        <v>-125.5346</v>
      </c>
      <c r="F61" s="50">
        <v>-1527</v>
      </c>
      <c r="G61" s="47">
        <v>41522</v>
      </c>
      <c r="H61" s="47">
        <v>41817.999988425923</v>
      </c>
      <c r="I61" s="63">
        <f t="shared" si="2"/>
        <v>295</v>
      </c>
      <c r="J61" s="14">
        <v>1</v>
      </c>
      <c r="K61" s="5">
        <v>1</v>
      </c>
      <c r="L61" s="23">
        <v>1</v>
      </c>
      <c r="M61" s="10">
        <v>1</v>
      </c>
      <c r="N61" s="6">
        <v>1</v>
      </c>
      <c r="O61" s="22">
        <v>1</v>
      </c>
      <c r="P61" s="14"/>
      <c r="Q61" s="5"/>
      <c r="R61" s="23"/>
      <c r="S61" s="10"/>
      <c r="T61" s="6"/>
      <c r="U61" s="22"/>
      <c r="V61" s="10"/>
      <c r="W61" s="6"/>
      <c r="X61" s="22"/>
      <c r="Y61" s="10"/>
      <c r="Z61" s="6"/>
      <c r="AA61" s="22"/>
      <c r="AB61" s="18"/>
      <c r="AC61" s="18"/>
      <c r="AD61" s="18"/>
      <c r="AE61" s="18"/>
      <c r="AF61" s="18"/>
      <c r="AG61" s="18"/>
      <c r="AH61" s="18">
        <v>1</v>
      </c>
      <c r="AI61" s="18">
        <v>1</v>
      </c>
      <c r="AJ61" s="18">
        <v>1</v>
      </c>
      <c r="AK61" s="18"/>
      <c r="AL61" s="18"/>
      <c r="AM61" s="18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s="64" customFormat="1" ht="15" customHeight="1" x14ac:dyDescent="0.2">
      <c r="A62" s="64">
        <v>53</v>
      </c>
      <c r="B62" s="4" t="s">
        <v>121</v>
      </c>
      <c r="C62" s="27" t="s">
        <v>125</v>
      </c>
      <c r="D62" s="51">
        <v>47.511099999999999</v>
      </c>
      <c r="E62" s="48">
        <v>-126.41679999999999</v>
      </c>
      <c r="F62" s="50">
        <v>-2389</v>
      </c>
      <c r="G62" s="47">
        <v>41522</v>
      </c>
      <c r="H62" s="47">
        <v>41817.999988425923</v>
      </c>
      <c r="I62" s="63">
        <f t="shared" si="2"/>
        <v>295</v>
      </c>
      <c r="J62" s="14">
        <v>1</v>
      </c>
      <c r="K62" s="5">
        <v>1</v>
      </c>
      <c r="L62" s="23">
        <v>1</v>
      </c>
      <c r="M62" s="10">
        <v>1</v>
      </c>
      <c r="N62" s="6">
        <v>1</v>
      </c>
      <c r="O62" s="22">
        <v>1</v>
      </c>
      <c r="P62" s="14"/>
      <c r="Q62" s="5"/>
      <c r="R62" s="23"/>
      <c r="S62" s="10"/>
      <c r="T62" s="6"/>
      <c r="U62" s="22"/>
      <c r="V62" s="10"/>
      <c r="W62" s="6"/>
      <c r="X62" s="22"/>
      <c r="Y62" s="10"/>
      <c r="Z62" s="6"/>
      <c r="AA62" s="22"/>
      <c r="AB62" s="18"/>
      <c r="AC62" s="18"/>
      <c r="AD62" s="18"/>
      <c r="AE62" s="18"/>
      <c r="AF62" s="18"/>
      <c r="AG62" s="18"/>
      <c r="AH62" s="18">
        <v>1</v>
      </c>
      <c r="AI62" s="18">
        <v>1</v>
      </c>
      <c r="AJ62" s="18">
        <v>1</v>
      </c>
      <c r="AK62" s="18"/>
      <c r="AL62" s="18"/>
      <c r="AM62" s="18"/>
    </row>
    <row r="63" spans="1:59" ht="15" customHeight="1" x14ac:dyDescent="0.2">
      <c r="A63" s="2">
        <v>54</v>
      </c>
      <c r="B63" s="4" t="s">
        <v>78</v>
      </c>
      <c r="C63" s="27" t="s">
        <v>80</v>
      </c>
      <c r="D63" s="51">
        <v>47.872799999999998</v>
      </c>
      <c r="E63" s="48">
        <v>-128.19720000000001</v>
      </c>
      <c r="F63" s="50">
        <v>-2673</v>
      </c>
      <c r="G63" s="47">
        <v>41506</v>
      </c>
      <c r="H63" s="47">
        <v>41790</v>
      </c>
      <c r="I63" s="63">
        <f t="shared" si="2"/>
        <v>284</v>
      </c>
      <c r="J63" s="14"/>
      <c r="K63" s="5"/>
      <c r="L63" s="23"/>
      <c r="M63" s="10"/>
      <c r="N63" s="6"/>
      <c r="O63" s="22"/>
      <c r="P63" s="14">
        <v>1</v>
      </c>
      <c r="Q63" s="5">
        <v>1</v>
      </c>
      <c r="R63" s="23">
        <v>1</v>
      </c>
      <c r="S63" s="10"/>
      <c r="T63" s="6"/>
      <c r="U63" s="22"/>
      <c r="V63" s="14">
        <v>1</v>
      </c>
      <c r="W63" s="5">
        <v>1</v>
      </c>
      <c r="X63" s="23">
        <v>1</v>
      </c>
      <c r="Y63" s="10"/>
      <c r="Z63" s="6"/>
      <c r="AA63" s="22"/>
      <c r="AB63" s="18"/>
      <c r="AC63" s="18"/>
      <c r="AD63" s="18"/>
      <c r="AE63" s="18"/>
      <c r="AF63" s="18"/>
      <c r="AG63" s="18"/>
      <c r="AH63" s="18"/>
      <c r="AI63" s="18"/>
      <c r="AJ63" s="18"/>
      <c r="AK63" s="18">
        <v>1</v>
      </c>
      <c r="AL63" s="18">
        <v>1</v>
      </c>
      <c r="AM63" s="18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ht="15" customHeight="1" x14ac:dyDescent="0.2">
      <c r="A64" s="2">
        <v>55</v>
      </c>
      <c r="B64" s="4" t="s">
        <v>59</v>
      </c>
      <c r="C64" s="27" t="s">
        <v>72</v>
      </c>
      <c r="D64" s="51">
        <v>48.2</v>
      </c>
      <c r="E64" s="48">
        <v>-130.01</v>
      </c>
      <c r="F64" s="50">
        <v>-2845</v>
      </c>
      <c r="G64" s="47">
        <v>41491</v>
      </c>
      <c r="H64" s="47">
        <v>41776</v>
      </c>
      <c r="I64" s="63">
        <f t="shared" si="2"/>
        <v>285</v>
      </c>
      <c r="J64" s="14"/>
      <c r="K64" s="5"/>
      <c r="L64" s="23"/>
      <c r="M64" s="10"/>
      <c r="N64" s="6"/>
      <c r="O64" s="22"/>
      <c r="P64" s="14">
        <v>1</v>
      </c>
      <c r="Q64" s="5">
        <v>1</v>
      </c>
      <c r="R64" s="23">
        <v>1</v>
      </c>
      <c r="S64" s="10">
        <v>1</v>
      </c>
      <c r="T64" s="6">
        <v>1</v>
      </c>
      <c r="U64" s="22">
        <v>1</v>
      </c>
      <c r="V64" s="10">
        <v>1</v>
      </c>
      <c r="W64" s="6">
        <v>1</v>
      </c>
      <c r="X64" s="22">
        <v>1</v>
      </c>
      <c r="Y64" s="10"/>
      <c r="Z64" s="6"/>
      <c r="AA64" s="22"/>
      <c r="AB64" s="18">
        <v>1</v>
      </c>
      <c r="AC64" s="18">
        <v>1</v>
      </c>
      <c r="AD64" s="18">
        <v>1</v>
      </c>
      <c r="AE64" s="18">
        <v>1</v>
      </c>
      <c r="AF64" s="18">
        <v>1</v>
      </c>
      <c r="AG64" s="18">
        <v>1</v>
      </c>
      <c r="AH64" s="18"/>
      <c r="AI64" s="18"/>
      <c r="AJ64" s="18"/>
      <c r="AK64" s="18">
        <v>1</v>
      </c>
      <c r="AL64" s="18">
        <v>1</v>
      </c>
      <c r="AM64" s="18">
        <v>1</v>
      </c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ht="15" customHeight="1" x14ac:dyDescent="0.2">
      <c r="A65" s="2">
        <v>56</v>
      </c>
      <c r="B65" s="4" t="s">
        <v>79</v>
      </c>
      <c r="C65" s="27" t="s">
        <v>80</v>
      </c>
      <c r="D65" s="51">
        <v>47.891300000000001</v>
      </c>
      <c r="E65" s="48">
        <v>-125.13979999999999</v>
      </c>
      <c r="F65" s="50">
        <v>-169</v>
      </c>
      <c r="G65" s="47">
        <v>41505</v>
      </c>
      <c r="H65" s="47">
        <v>41788</v>
      </c>
      <c r="I65" s="63">
        <f t="shared" si="2"/>
        <v>283</v>
      </c>
      <c r="J65" s="14"/>
      <c r="K65" s="5"/>
      <c r="L65" s="23"/>
      <c r="M65" s="10"/>
      <c r="N65" s="6"/>
      <c r="O65" s="22"/>
      <c r="P65" s="14">
        <v>1</v>
      </c>
      <c r="Q65" s="5">
        <v>1</v>
      </c>
      <c r="R65" s="23">
        <v>1</v>
      </c>
      <c r="S65" s="10"/>
      <c r="T65" s="6"/>
      <c r="U65" s="22"/>
      <c r="V65" s="14">
        <v>1</v>
      </c>
      <c r="W65" s="5">
        <v>1</v>
      </c>
      <c r="X65" s="23">
        <v>1</v>
      </c>
      <c r="Y65" s="10"/>
      <c r="Z65" s="6"/>
      <c r="AA65" s="22"/>
      <c r="AB65" s="18"/>
      <c r="AC65" s="18"/>
      <c r="AD65" s="18"/>
      <c r="AE65" s="18"/>
      <c r="AF65" s="18"/>
      <c r="AG65" s="18"/>
      <c r="AH65" s="18"/>
      <c r="AI65" s="18"/>
      <c r="AJ65" s="18"/>
      <c r="AK65" s="18">
        <v>1</v>
      </c>
      <c r="AL65" s="18">
        <v>1</v>
      </c>
      <c r="AM65" s="18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ht="15" customHeight="1" x14ac:dyDescent="0.2">
      <c r="A66" s="2">
        <v>57</v>
      </c>
      <c r="B66" s="4" t="s">
        <v>60</v>
      </c>
      <c r="C66" s="27" t="s">
        <v>72</v>
      </c>
      <c r="D66" s="51">
        <v>48.15</v>
      </c>
      <c r="E66" s="48">
        <v>-127.09</v>
      </c>
      <c r="F66" s="50">
        <v>-2581</v>
      </c>
      <c r="G66" s="47">
        <v>41491</v>
      </c>
      <c r="H66" s="47">
        <v>41778</v>
      </c>
      <c r="I66" s="63">
        <f t="shared" si="2"/>
        <v>287</v>
      </c>
      <c r="J66" s="14"/>
      <c r="K66" s="5"/>
      <c r="L66" s="23"/>
      <c r="M66" s="10"/>
      <c r="N66" s="6"/>
      <c r="O66" s="22"/>
      <c r="P66" s="14">
        <v>1</v>
      </c>
      <c r="Q66" s="5">
        <v>1</v>
      </c>
      <c r="R66" s="23">
        <v>1</v>
      </c>
      <c r="S66" s="10">
        <v>1</v>
      </c>
      <c r="T66" s="6">
        <v>1</v>
      </c>
      <c r="U66" s="22">
        <v>1</v>
      </c>
      <c r="V66" s="10">
        <v>1</v>
      </c>
      <c r="W66" s="6">
        <v>1</v>
      </c>
      <c r="X66" s="22">
        <v>1</v>
      </c>
      <c r="Y66" s="10"/>
      <c r="Z66" s="6"/>
      <c r="AA66" s="22"/>
      <c r="AB66" s="18">
        <v>1</v>
      </c>
      <c r="AC66" s="18">
        <v>1</v>
      </c>
      <c r="AD66" s="18">
        <v>1</v>
      </c>
      <c r="AE66" s="18">
        <v>1</v>
      </c>
      <c r="AF66" s="18">
        <v>1</v>
      </c>
      <c r="AG66" s="18">
        <v>1</v>
      </c>
      <c r="AH66" s="18"/>
      <c r="AI66" s="18"/>
      <c r="AJ66" s="18"/>
      <c r="AK66" s="18">
        <v>1</v>
      </c>
      <c r="AL66" s="18">
        <v>1</v>
      </c>
      <c r="AM66" s="18">
        <v>1</v>
      </c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ht="15" customHeight="1" x14ac:dyDescent="0.2">
      <c r="A67" s="2">
        <v>58</v>
      </c>
      <c r="B67" s="4" t="s">
        <v>81</v>
      </c>
      <c r="C67" s="27" t="s">
        <v>80</v>
      </c>
      <c r="D67" s="51">
        <v>48.481099999999998</v>
      </c>
      <c r="E67" s="48">
        <v>-127.8293</v>
      </c>
      <c r="F67" s="50">
        <v>-2587</v>
      </c>
      <c r="G67" s="47">
        <v>41506</v>
      </c>
      <c r="H67" s="47">
        <v>41790</v>
      </c>
      <c r="I67" s="63">
        <f t="shared" si="2"/>
        <v>284</v>
      </c>
      <c r="J67" s="14"/>
      <c r="K67" s="5"/>
      <c r="L67" s="23"/>
      <c r="M67" s="10"/>
      <c r="N67" s="6"/>
      <c r="O67" s="22"/>
      <c r="P67" s="14">
        <v>1</v>
      </c>
      <c r="Q67" s="5">
        <v>1</v>
      </c>
      <c r="R67" s="23">
        <v>1</v>
      </c>
      <c r="S67" s="10"/>
      <c r="T67" s="6"/>
      <c r="U67" s="22"/>
      <c r="V67" s="14">
        <v>1</v>
      </c>
      <c r="W67" s="5">
        <v>1</v>
      </c>
      <c r="X67" s="23">
        <v>1</v>
      </c>
      <c r="Y67" s="10"/>
      <c r="Z67" s="6"/>
      <c r="AA67" s="22"/>
      <c r="AB67" s="18"/>
      <c r="AC67" s="18"/>
      <c r="AD67" s="18"/>
      <c r="AE67" s="18"/>
      <c r="AF67" s="18"/>
      <c r="AG67" s="18"/>
      <c r="AH67" s="18"/>
      <c r="AI67" s="18"/>
      <c r="AJ67" s="18"/>
      <c r="AK67" s="18">
        <v>1</v>
      </c>
      <c r="AL67" s="18">
        <v>1</v>
      </c>
      <c r="AM67" s="18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ht="15" customHeight="1" x14ac:dyDescent="0.2">
      <c r="A68" s="2">
        <v>59</v>
      </c>
      <c r="B68" s="4" t="s">
        <v>61</v>
      </c>
      <c r="C68" s="27" t="s">
        <v>72</v>
      </c>
      <c r="D68" s="51">
        <v>48.63</v>
      </c>
      <c r="E68" s="48">
        <v>-128.74</v>
      </c>
      <c r="F68" s="50">
        <v>-2544</v>
      </c>
      <c r="G68" s="47">
        <v>41491</v>
      </c>
      <c r="H68" s="47">
        <v>41776</v>
      </c>
      <c r="I68" s="63">
        <f t="shared" si="2"/>
        <v>285</v>
      </c>
      <c r="J68" s="14"/>
      <c r="K68" s="5"/>
      <c r="L68" s="23"/>
      <c r="M68" s="10"/>
      <c r="N68" s="6"/>
      <c r="O68" s="22"/>
      <c r="P68" s="14">
        <v>1</v>
      </c>
      <c r="Q68" s="5">
        <v>1</v>
      </c>
      <c r="R68" s="23">
        <v>1</v>
      </c>
      <c r="S68" s="10">
        <v>1</v>
      </c>
      <c r="T68" s="6">
        <v>1</v>
      </c>
      <c r="U68" s="22">
        <v>1</v>
      </c>
      <c r="V68" s="10">
        <v>1</v>
      </c>
      <c r="W68" s="6">
        <v>1</v>
      </c>
      <c r="X68" s="22">
        <v>1</v>
      </c>
      <c r="Y68" s="10"/>
      <c r="Z68" s="6"/>
      <c r="AA68" s="22"/>
      <c r="AB68" s="18">
        <v>1</v>
      </c>
      <c r="AC68" s="18">
        <v>1</v>
      </c>
      <c r="AD68" s="18">
        <v>1</v>
      </c>
      <c r="AE68" s="18">
        <v>1</v>
      </c>
      <c r="AF68" s="18">
        <v>1</v>
      </c>
      <c r="AG68" s="18">
        <v>1</v>
      </c>
      <c r="AH68" s="18"/>
      <c r="AI68" s="18"/>
      <c r="AJ68" s="18"/>
      <c r="AK68" s="18">
        <v>1</v>
      </c>
      <c r="AL68" s="18">
        <v>1</v>
      </c>
      <c r="AM68" s="18">
        <v>1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ht="15" customHeight="1" x14ac:dyDescent="0.2">
      <c r="A69" s="2">
        <v>60</v>
      </c>
      <c r="B69" s="4" t="s">
        <v>82</v>
      </c>
      <c r="C69" s="27" t="s">
        <v>80</v>
      </c>
      <c r="D69" s="51">
        <v>48.767899999999997</v>
      </c>
      <c r="E69" s="48">
        <v>-126.1926</v>
      </c>
      <c r="F69" s="50">
        <v>-133</v>
      </c>
      <c r="G69" s="47">
        <v>41505</v>
      </c>
      <c r="H69" s="47">
        <v>41789</v>
      </c>
      <c r="I69" s="63">
        <f t="shared" si="2"/>
        <v>284</v>
      </c>
      <c r="J69" s="14"/>
      <c r="K69" s="5"/>
      <c r="L69" s="23"/>
      <c r="M69" s="10"/>
      <c r="N69" s="6"/>
      <c r="O69" s="22"/>
      <c r="P69" s="14">
        <v>1</v>
      </c>
      <c r="Q69" s="5">
        <v>1</v>
      </c>
      <c r="R69" s="23">
        <v>1</v>
      </c>
      <c r="S69" s="10"/>
      <c r="T69" s="6"/>
      <c r="U69" s="22"/>
      <c r="V69" s="14">
        <v>1</v>
      </c>
      <c r="W69" s="5">
        <v>1</v>
      </c>
      <c r="X69" s="23">
        <v>1</v>
      </c>
      <c r="Y69" s="10"/>
      <c r="Z69" s="6"/>
      <c r="AA69" s="22"/>
      <c r="AB69" s="18"/>
      <c r="AC69" s="18"/>
      <c r="AD69" s="18"/>
      <c r="AE69" s="18"/>
      <c r="AF69" s="18"/>
      <c r="AG69" s="18"/>
      <c r="AH69" s="18"/>
      <c r="AI69" s="18"/>
      <c r="AJ69" s="18"/>
      <c r="AK69" s="18">
        <v>1</v>
      </c>
      <c r="AL69" s="18">
        <v>1</v>
      </c>
      <c r="AM69" s="18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ht="15" customHeight="1" x14ac:dyDescent="0.2">
      <c r="A70" s="2">
        <v>61</v>
      </c>
      <c r="B70" s="4" t="s">
        <v>83</v>
      </c>
      <c r="C70" s="27" t="s">
        <v>80</v>
      </c>
      <c r="D70" s="51">
        <v>49.150399999999998</v>
      </c>
      <c r="E70" s="48">
        <v>-126.7222</v>
      </c>
      <c r="F70" s="50">
        <v>-138</v>
      </c>
      <c r="G70" s="47">
        <v>41505</v>
      </c>
      <c r="H70" s="47">
        <v>41789</v>
      </c>
      <c r="I70" s="63">
        <f t="shared" si="2"/>
        <v>284</v>
      </c>
      <c r="J70" s="14"/>
      <c r="K70" s="5"/>
      <c r="L70" s="23"/>
      <c r="M70" s="10"/>
      <c r="N70" s="6"/>
      <c r="O70" s="22"/>
      <c r="P70" s="14">
        <v>1</v>
      </c>
      <c r="Q70" s="5">
        <v>1</v>
      </c>
      <c r="R70" s="23">
        <v>1</v>
      </c>
      <c r="S70" s="10"/>
      <c r="T70" s="6"/>
      <c r="U70" s="22"/>
      <c r="V70" s="14">
        <v>1</v>
      </c>
      <c r="W70" s="5">
        <v>1</v>
      </c>
      <c r="X70" s="23">
        <v>1</v>
      </c>
      <c r="Y70" s="10"/>
      <c r="Z70" s="6"/>
      <c r="AA70" s="22"/>
      <c r="AB70" s="18"/>
      <c r="AC70" s="18"/>
      <c r="AD70" s="18"/>
      <c r="AE70" s="18"/>
      <c r="AF70" s="18"/>
      <c r="AG70" s="18"/>
      <c r="AH70" s="18"/>
      <c r="AI70" s="18"/>
      <c r="AJ70" s="18"/>
      <c r="AK70" s="18">
        <v>1</v>
      </c>
      <c r="AL70" s="18">
        <v>1</v>
      </c>
      <c r="AM70" s="18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15" customHeight="1" x14ac:dyDescent="0.2">
      <c r="A71" s="2">
        <v>62</v>
      </c>
      <c r="B71" s="4" t="s">
        <v>84</v>
      </c>
      <c r="C71" s="27" t="s">
        <v>80</v>
      </c>
      <c r="D71" s="51">
        <v>48.306899999999999</v>
      </c>
      <c r="E71" s="48">
        <v>-125.60120000000001</v>
      </c>
      <c r="F71" s="50">
        <v>-141</v>
      </c>
      <c r="G71" s="47">
        <v>41505</v>
      </c>
      <c r="H71" s="47">
        <v>41789</v>
      </c>
      <c r="I71" s="63">
        <f t="shared" si="2"/>
        <v>284</v>
      </c>
      <c r="J71" s="14"/>
      <c r="K71" s="5"/>
      <c r="L71" s="23"/>
      <c r="M71" s="10"/>
      <c r="N71" s="6"/>
      <c r="O71" s="22"/>
      <c r="P71" s="14">
        <v>1</v>
      </c>
      <c r="Q71" s="5">
        <v>1</v>
      </c>
      <c r="R71" s="23">
        <v>1</v>
      </c>
      <c r="S71" s="10"/>
      <c r="T71" s="6"/>
      <c r="U71" s="22"/>
      <c r="V71" s="14">
        <v>1</v>
      </c>
      <c r="W71" s="5">
        <v>1</v>
      </c>
      <c r="X71" s="23">
        <v>1</v>
      </c>
      <c r="Y71" s="10"/>
      <c r="Z71" s="6"/>
      <c r="AA71" s="22"/>
      <c r="AB71" s="18"/>
      <c r="AC71" s="18"/>
      <c r="AD71" s="18"/>
      <c r="AE71" s="18"/>
      <c r="AF71" s="18"/>
      <c r="AG71" s="18"/>
      <c r="AH71" s="18"/>
      <c r="AI71" s="18"/>
      <c r="AJ71" s="18"/>
      <c r="AK71" s="18">
        <v>1</v>
      </c>
      <c r="AL71" s="18">
        <v>1</v>
      </c>
      <c r="AM71" s="18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15" customHeight="1" x14ac:dyDescent="0.2">
      <c r="A72" s="2">
        <v>63</v>
      </c>
      <c r="B72" s="4" t="s">
        <v>85</v>
      </c>
      <c r="C72" s="27" t="s">
        <v>80</v>
      </c>
      <c r="D72" s="51">
        <v>47.888399999999997</v>
      </c>
      <c r="E72" s="48">
        <v>-126.1046</v>
      </c>
      <c r="F72" s="50">
        <v>-1839</v>
      </c>
      <c r="G72" s="47">
        <v>41505</v>
      </c>
      <c r="H72" s="47">
        <v>41789</v>
      </c>
      <c r="I72" s="63">
        <f t="shared" si="2"/>
        <v>284</v>
      </c>
      <c r="J72" s="14"/>
      <c r="K72" s="5"/>
      <c r="L72" s="23"/>
      <c r="M72" s="10"/>
      <c r="N72" s="6"/>
      <c r="O72" s="22"/>
      <c r="P72" s="14">
        <v>1</v>
      </c>
      <c r="Q72" s="5">
        <v>1</v>
      </c>
      <c r="R72" s="23">
        <v>1</v>
      </c>
      <c r="S72" s="10"/>
      <c r="T72" s="6"/>
      <c r="U72" s="22"/>
      <c r="V72" s="14">
        <v>1</v>
      </c>
      <c r="W72" s="5">
        <v>1</v>
      </c>
      <c r="X72" s="23">
        <v>1</v>
      </c>
      <c r="Y72" s="10"/>
      <c r="Z72" s="6"/>
      <c r="AA72" s="22"/>
      <c r="AB72" s="18"/>
      <c r="AC72" s="18"/>
      <c r="AD72" s="18"/>
      <c r="AE72" s="18"/>
      <c r="AF72" s="18"/>
      <c r="AG72" s="18"/>
      <c r="AH72" s="18"/>
      <c r="AI72" s="18"/>
      <c r="AJ72" s="18"/>
      <c r="AK72" s="18">
        <v>1</v>
      </c>
      <c r="AL72" s="18">
        <v>1</v>
      </c>
      <c r="AM72" s="18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ht="15" customHeight="1" x14ac:dyDescent="0.2">
      <c r="A73" s="2">
        <v>64</v>
      </c>
      <c r="B73" s="4" t="s">
        <v>86</v>
      </c>
      <c r="C73" s="27" t="s">
        <v>80</v>
      </c>
      <c r="D73" s="51">
        <v>45.558399999999999</v>
      </c>
      <c r="E73" s="48">
        <v>-125.1923</v>
      </c>
      <c r="F73" s="50">
        <v>-570</v>
      </c>
      <c r="G73" s="47">
        <v>41505</v>
      </c>
      <c r="H73" s="47">
        <v>41788</v>
      </c>
      <c r="I73" s="63">
        <f t="shared" si="2"/>
        <v>283</v>
      </c>
      <c r="J73" s="14"/>
      <c r="K73" s="5"/>
      <c r="L73" s="23"/>
      <c r="M73" s="10"/>
      <c r="N73" s="6"/>
      <c r="O73" s="22"/>
      <c r="P73" s="14">
        <v>1</v>
      </c>
      <c r="Q73" s="5">
        <v>1</v>
      </c>
      <c r="R73" s="23">
        <v>1</v>
      </c>
      <c r="S73" s="10"/>
      <c r="T73" s="6"/>
      <c r="U73" s="22"/>
      <c r="V73" s="14">
        <v>1</v>
      </c>
      <c r="W73" s="5">
        <v>1</v>
      </c>
      <c r="X73" s="23">
        <v>1</v>
      </c>
      <c r="Y73" s="10"/>
      <c r="Z73" s="6"/>
      <c r="AA73" s="22"/>
      <c r="AB73" s="18"/>
      <c r="AC73" s="18"/>
      <c r="AD73" s="18"/>
      <c r="AE73" s="18"/>
      <c r="AF73" s="18"/>
      <c r="AG73" s="18"/>
      <c r="AH73" s="18"/>
      <c r="AI73" s="18"/>
      <c r="AJ73" s="18"/>
      <c r="AK73" s="18">
        <v>1</v>
      </c>
      <c r="AL73" s="18">
        <v>1</v>
      </c>
      <c r="AM73" s="18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ht="15" customHeight="1" x14ac:dyDescent="0.2">
      <c r="A74" s="2">
        <v>65</v>
      </c>
      <c r="B74" s="4" t="s">
        <v>88</v>
      </c>
      <c r="C74" s="27" t="s">
        <v>80</v>
      </c>
      <c r="D74" s="51">
        <v>46.173499999999997</v>
      </c>
      <c r="E74" s="48">
        <v>-124.9345</v>
      </c>
      <c r="F74" s="50">
        <v>-837</v>
      </c>
      <c r="G74" s="47">
        <v>41505</v>
      </c>
      <c r="H74" s="47">
        <v>41788</v>
      </c>
      <c r="I74" s="63">
        <f t="shared" si="2"/>
        <v>283</v>
      </c>
      <c r="J74" s="14"/>
      <c r="K74" s="5"/>
      <c r="L74" s="23"/>
      <c r="M74" s="10"/>
      <c r="N74" s="6"/>
      <c r="O74" s="22"/>
      <c r="P74" s="14">
        <v>1</v>
      </c>
      <c r="Q74" s="5">
        <v>1</v>
      </c>
      <c r="R74" s="23">
        <v>1</v>
      </c>
      <c r="S74" s="10"/>
      <c r="T74" s="6"/>
      <c r="U74" s="22"/>
      <c r="V74" s="14">
        <v>1</v>
      </c>
      <c r="W74" s="5">
        <v>1</v>
      </c>
      <c r="X74" s="23">
        <v>1</v>
      </c>
      <c r="Y74" s="10"/>
      <c r="Z74" s="6"/>
      <c r="AA74" s="22"/>
      <c r="AB74" s="18"/>
      <c r="AC74" s="18"/>
      <c r="AD74" s="18"/>
      <c r="AE74" s="18"/>
      <c r="AF74" s="18"/>
      <c r="AG74" s="18"/>
      <c r="AH74" s="18"/>
      <c r="AI74" s="18"/>
      <c r="AJ74" s="18"/>
      <c r="AK74" s="18">
        <v>1</v>
      </c>
      <c r="AL74" s="18">
        <v>1</v>
      </c>
      <c r="AM74" s="18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15" customHeight="1" x14ac:dyDescent="0.2">
      <c r="A75" s="2">
        <v>66</v>
      </c>
      <c r="B75" s="4" t="s">
        <v>122</v>
      </c>
      <c r="C75" s="27" t="s">
        <v>125</v>
      </c>
      <c r="D75" s="51">
        <v>45.528700000000001</v>
      </c>
      <c r="E75" s="48">
        <v>-124.92610000000001</v>
      </c>
      <c r="F75" s="50">
        <v>-1460</v>
      </c>
      <c r="G75" s="47">
        <v>41523</v>
      </c>
      <c r="H75" s="47">
        <v>41814.999988425923</v>
      </c>
      <c r="I75" s="63">
        <f t="shared" si="2"/>
        <v>291</v>
      </c>
      <c r="J75" s="14">
        <v>1</v>
      </c>
      <c r="K75" s="5">
        <v>1</v>
      </c>
      <c r="L75" s="23">
        <v>1</v>
      </c>
      <c r="M75" s="10">
        <v>1</v>
      </c>
      <c r="N75" s="6">
        <v>1</v>
      </c>
      <c r="O75" s="22">
        <v>1</v>
      </c>
      <c r="P75" s="14"/>
      <c r="Q75" s="5"/>
      <c r="R75" s="23"/>
      <c r="S75" s="10"/>
      <c r="T75" s="6"/>
      <c r="U75" s="22"/>
      <c r="V75" s="10"/>
      <c r="W75" s="6"/>
      <c r="X75" s="22"/>
      <c r="Y75" s="10"/>
      <c r="Z75" s="6"/>
      <c r="AA75" s="22"/>
      <c r="AB75" s="18"/>
      <c r="AC75" s="18"/>
      <c r="AD75" s="18"/>
      <c r="AE75" s="18"/>
      <c r="AF75" s="18"/>
      <c r="AG75" s="18"/>
      <c r="AH75" s="18">
        <v>1</v>
      </c>
      <c r="AI75" s="18">
        <v>1</v>
      </c>
      <c r="AJ75" s="18">
        <v>1</v>
      </c>
      <c r="AK75" s="18"/>
      <c r="AL75" s="18"/>
      <c r="AM75" s="18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15" customHeight="1" x14ac:dyDescent="0.2">
      <c r="A76" s="2">
        <v>67</v>
      </c>
      <c r="B76" s="4" t="s">
        <v>87</v>
      </c>
      <c r="C76" s="27" t="s">
        <v>80</v>
      </c>
      <c r="D76" s="51">
        <v>44.898800000000001</v>
      </c>
      <c r="E76" s="48">
        <v>-125.1168</v>
      </c>
      <c r="F76" s="50">
        <v>-1365</v>
      </c>
      <c r="G76" s="47">
        <v>41507</v>
      </c>
      <c r="H76" s="47">
        <v>41791</v>
      </c>
      <c r="I76" s="63">
        <f t="shared" si="2"/>
        <v>284</v>
      </c>
      <c r="J76" s="14"/>
      <c r="K76" s="5"/>
      <c r="L76" s="23"/>
      <c r="M76" s="10"/>
      <c r="N76" s="6"/>
      <c r="O76" s="22"/>
      <c r="P76" s="14">
        <v>1</v>
      </c>
      <c r="Q76" s="5">
        <v>1</v>
      </c>
      <c r="R76" s="23">
        <v>1</v>
      </c>
      <c r="S76" s="10"/>
      <c r="T76" s="6"/>
      <c r="U76" s="22"/>
      <c r="V76" s="14">
        <v>1</v>
      </c>
      <c r="W76" s="5">
        <v>1</v>
      </c>
      <c r="X76" s="23">
        <v>1</v>
      </c>
      <c r="Y76" s="10"/>
      <c r="Z76" s="6"/>
      <c r="AA76" s="22"/>
      <c r="AB76" s="18"/>
      <c r="AC76" s="18"/>
      <c r="AD76" s="18"/>
      <c r="AE76" s="18"/>
      <c r="AF76" s="18"/>
      <c r="AG76" s="18"/>
      <c r="AH76" s="18"/>
      <c r="AI76" s="18"/>
      <c r="AJ76" s="18"/>
      <c r="AK76" s="18">
        <v>1</v>
      </c>
      <c r="AL76" s="18">
        <v>1</v>
      </c>
      <c r="AM76" s="18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17" thickBot="1" x14ac:dyDescent="0.25">
      <c r="A77" s="2">
        <v>68</v>
      </c>
      <c r="B77" s="4" t="s">
        <v>89</v>
      </c>
      <c r="C77" s="27" t="s">
        <v>80</v>
      </c>
      <c r="D77" s="51">
        <v>44.118499999999997</v>
      </c>
      <c r="E77" s="48">
        <v>-124.1185</v>
      </c>
      <c r="F77" s="50">
        <v>-131</v>
      </c>
      <c r="G77" s="47">
        <v>41507</v>
      </c>
      <c r="H77" s="47">
        <v>41791</v>
      </c>
      <c r="I77" s="63">
        <f t="shared" si="2"/>
        <v>284</v>
      </c>
      <c r="J77" s="14"/>
      <c r="K77" s="5"/>
      <c r="L77" s="23"/>
      <c r="M77" s="10"/>
      <c r="N77" s="6"/>
      <c r="O77" s="22"/>
      <c r="P77" s="14">
        <v>1</v>
      </c>
      <c r="Q77" s="5">
        <v>1</v>
      </c>
      <c r="R77" s="23">
        <v>1</v>
      </c>
      <c r="S77" s="10"/>
      <c r="T77" s="6"/>
      <c r="U77" s="22"/>
      <c r="V77" s="14">
        <v>1</v>
      </c>
      <c r="W77" s="5">
        <v>1</v>
      </c>
      <c r="X77" s="23">
        <v>1</v>
      </c>
      <c r="Y77" s="10"/>
      <c r="Z77" s="6"/>
      <c r="AA77" s="22"/>
      <c r="AB77" s="18"/>
      <c r="AC77" s="18"/>
      <c r="AD77" s="18"/>
      <c r="AE77" s="18"/>
      <c r="AF77" s="18"/>
      <c r="AG77" s="18"/>
      <c r="AH77" s="18"/>
      <c r="AI77" s="18"/>
      <c r="AJ77" s="18"/>
      <c r="AK77" s="18">
        <v>1</v>
      </c>
      <c r="AL77" s="18">
        <v>1</v>
      </c>
      <c r="AM77" s="18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s="1" customFormat="1" ht="18" x14ac:dyDescent="0.2">
      <c r="A78" s="28"/>
      <c r="B78" s="80" t="s">
        <v>24</v>
      </c>
      <c r="C78" s="81"/>
      <c r="D78" s="42"/>
      <c r="E78" s="42"/>
      <c r="F78" s="42"/>
      <c r="G78" s="42"/>
      <c r="H78" s="42"/>
      <c r="I78" s="55"/>
      <c r="J78" s="33">
        <f t="shared" ref="J78:AA78" si="3">COUNTA(J10:J64)</f>
        <v>28</v>
      </c>
      <c r="K78" s="33">
        <f t="shared" si="3"/>
        <v>28</v>
      </c>
      <c r="L78" s="34">
        <f t="shared" si="3"/>
        <v>28</v>
      </c>
      <c r="M78" s="33">
        <f t="shared" si="3"/>
        <v>28</v>
      </c>
      <c r="N78" s="33">
        <f t="shared" si="3"/>
        <v>28</v>
      </c>
      <c r="O78" s="34">
        <f t="shared" si="3"/>
        <v>28</v>
      </c>
      <c r="P78" s="33">
        <f t="shared" si="3"/>
        <v>26</v>
      </c>
      <c r="Q78" s="33">
        <f t="shared" si="3"/>
        <v>26</v>
      </c>
      <c r="R78" s="34">
        <f t="shared" si="3"/>
        <v>26</v>
      </c>
      <c r="S78" s="33">
        <f t="shared" si="3"/>
        <v>21</v>
      </c>
      <c r="T78" s="33">
        <f t="shared" si="3"/>
        <v>21</v>
      </c>
      <c r="U78" s="34">
        <f t="shared" si="3"/>
        <v>21</v>
      </c>
      <c r="V78" s="33">
        <f t="shared" si="3"/>
        <v>26</v>
      </c>
      <c r="W78" s="33">
        <f t="shared" si="3"/>
        <v>26</v>
      </c>
      <c r="X78" s="34">
        <f t="shared" si="3"/>
        <v>26</v>
      </c>
      <c r="Y78" s="33">
        <f t="shared" si="3"/>
        <v>0</v>
      </c>
      <c r="Z78" s="33">
        <f t="shared" si="3"/>
        <v>0</v>
      </c>
      <c r="AA78" s="34">
        <f t="shared" si="3"/>
        <v>0</v>
      </c>
      <c r="AB78" s="34"/>
      <c r="AC78" s="34"/>
      <c r="AD78" s="34"/>
      <c r="AE78" s="34"/>
      <c r="AF78" s="34"/>
      <c r="AG78" s="34"/>
      <c r="AH78" s="37">
        <f>COUNTA(AH10:AH64)</f>
        <v>26</v>
      </c>
      <c r="AI78" s="37"/>
      <c r="AJ78" s="37">
        <f>COUNTA(AJ10:AJ64)</f>
        <v>25</v>
      </c>
      <c r="AK78" s="37">
        <f>COUNTA(AK10:AK64)</f>
        <v>26</v>
      </c>
      <c r="AL78" s="37">
        <f>COUNTA(AL10:AL64)</f>
        <v>26</v>
      </c>
      <c r="AM78" s="37">
        <f>COUNTA(AM10:AM64)</f>
        <v>21</v>
      </c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ht="18" x14ac:dyDescent="0.2">
      <c r="A79" s="15"/>
      <c r="B79" s="82" t="s">
        <v>25</v>
      </c>
      <c r="C79" s="83"/>
      <c r="D79" s="43"/>
      <c r="E79" s="43"/>
      <c r="F79" s="43"/>
      <c r="G79" s="43"/>
      <c r="H79" s="43"/>
      <c r="I79" s="56"/>
      <c r="J79" s="32">
        <f t="shared" ref="J79:AA79" si="4">SUM(J10:J64)</f>
        <v>28</v>
      </c>
      <c r="K79" s="32">
        <f t="shared" si="4"/>
        <v>28</v>
      </c>
      <c r="L79" s="35">
        <f t="shared" si="4"/>
        <v>28</v>
      </c>
      <c r="M79" s="32">
        <f t="shared" si="4"/>
        <v>28</v>
      </c>
      <c r="N79" s="32">
        <f t="shared" si="4"/>
        <v>28</v>
      </c>
      <c r="O79" s="35">
        <f t="shared" si="4"/>
        <v>28</v>
      </c>
      <c r="P79" s="32">
        <f t="shared" si="4"/>
        <v>26</v>
      </c>
      <c r="Q79" s="32">
        <f t="shared" si="4"/>
        <v>26</v>
      </c>
      <c r="R79" s="35">
        <f t="shared" si="4"/>
        <v>26</v>
      </c>
      <c r="S79" s="32">
        <f t="shared" si="4"/>
        <v>21</v>
      </c>
      <c r="T79" s="32">
        <f t="shared" si="4"/>
        <v>21</v>
      </c>
      <c r="U79" s="35">
        <f t="shared" si="4"/>
        <v>21</v>
      </c>
      <c r="V79" s="32">
        <f t="shared" si="4"/>
        <v>26</v>
      </c>
      <c r="W79" s="32">
        <f t="shared" si="4"/>
        <v>26</v>
      </c>
      <c r="X79" s="35">
        <f t="shared" si="4"/>
        <v>26</v>
      </c>
      <c r="Y79" s="32">
        <f t="shared" si="4"/>
        <v>0</v>
      </c>
      <c r="Z79" s="32">
        <f t="shared" si="4"/>
        <v>0</v>
      </c>
      <c r="AA79" s="35">
        <f t="shared" si="4"/>
        <v>0</v>
      </c>
      <c r="AB79" s="35"/>
      <c r="AC79" s="35"/>
      <c r="AD79" s="35"/>
      <c r="AE79" s="35"/>
      <c r="AF79" s="35"/>
      <c r="AG79" s="35"/>
      <c r="AH79" s="38">
        <f>SUM(AH10:AH64)</f>
        <v>26</v>
      </c>
      <c r="AI79" s="38"/>
      <c r="AJ79" s="38">
        <f>SUM(AJ10:AJ64)</f>
        <v>25</v>
      </c>
      <c r="AK79" s="38">
        <f>SUM(AK10:AK64)</f>
        <v>26</v>
      </c>
      <c r="AL79" s="38">
        <f>SUM(AL10:AL64)</f>
        <v>26</v>
      </c>
      <c r="AM79" s="38">
        <f>SUM(AM10:AM64)</f>
        <v>21</v>
      </c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ht="19" thickBot="1" x14ac:dyDescent="0.25">
      <c r="B80" s="84" t="s">
        <v>26</v>
      </c>
      <c r="C80" s="85"/>
      <c r="D80" s="44"/>
      <c r="E80" s="44"/>
      <c r="F80" s="44"/>
      <c r="G80" s="44"/>
      <c r="H80" s="44"/>
      <c r="I80" s="57"/>
      <c r="J80" s="114">
        <f>J78-J79</f>
        <v>0</v>
      </c>
      <c r="K80" s="114">
        <f t="shared" ref="K80:AM80" si="5">K78-K79</f>
        <v>0</v>
      </c>
      <c r="L80" s="115">
        <f t="shared" si="5"/>
        <v>0</v>
      </c>
      <c r="M80" s="114">
        <f t="shared" ref="M80:O80" si="6">M78-M79</f>
        <v>0</v>
      </c>
      <c r="N80" s="114">
        <f t="shared" si="6"/>
        <v>0</v>
      </c>
      <c r="O80" s="115">
        <f t="shared" si="6"/>
        <v>0</v>
      </c>
      <c r="P80" s="114">
        <f t="shared" si="5"/>
        <v>0</v>
      </c>
      <c r="Q80" s="114">
        <f t="shared" si="5"/>
        <v>0</v>
      </c>
      <c r="R80" s="115">
        <f t="shared" si="5"/>
        <v>0</v>
      </c>
      <c r="S80" s="114">
        <f t="shared" si="5"/>
        <v>0</v>
      </c>
      <c r="T80" s="114">
        <f t="shared" si="5"/>
        <v>0</v>
      </c>
      <c r="U80" s="115">
        <f t="shared" si="5"/>
        <v>0</v>
      </c>
      <c r="V80" s="114">
        <f t="shared" si="5"/>
        <v>0</v>
      </c>
      <c r="W80" s="114">
        <f t="shared" si="5"/>
        <v>0</v>
      </c>
      <c r="X80" s="115">
        <f t="shared" si="5"/>
        <v>0</v>
      </c>
      <c r="Y80" s="114">
        <f t="shared" si="5"/>
        <v>0</v>
      </c>
      <c r="Z80" s="114">
        <f t="shared" si="5"/>
        <v>0</v>
      </c>
      <c r="AA80" s="115">
        <f t="shared" si="5"/>
        <v>0</v>
      </c>
      <c r="AB80" s="36"/>
      <c r="AC80" s="36"/>
      <c r="AD80" s="36"/>
      <c r="AE80" s="36"/>
      <c r="AF80" s="36"/>
      <c r="AG80" s="36"/>
      <c r="AH80" s="116">
        <f t="shared" si="5"/>
        <v>0</v>
      </c>
      <c r="AI80" s="39"/>
      <c r="AJ80" s="116">
        <f t="shared" ref="AJ80:AL80" si="7">AJ78-AJ79</f>
        <v>0</v>
      </c>
      <c r="AK80" s="116">
        <f t="shared" si="7"/>
        <v>0</v>
      </c>
      <c r="AL80" s="116">
        <f t="shared" si="7"/>
        <v>0</v>
      </c>
      <c r="AM80" s="116">
        <f t="shared" si="5"/>
        <v>0</v>
      </c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s="1" customFormat="1" x14ac:dyDescent="0.2">
      <c r="A81" s="2"/>
      <c r="B81"/>
      <c r="C81" s="20"/>
      <c r="D81" s="28"/>
      <c r="E81" s="28"/>
      <c r="F81" s="28"/>
      <c r="G81" s="28"/>
      <c r="H81" s="28"/>
      <c r="I81" s="20"/>
      <c r="J81" s="13">
        <f>J79/J78*100</f>
        <v>100</v>
      </c>
      <c r="K81" s="41">
        <f t="shared" ref="K81:AM81" si="8">K79/K78*100</f>
        <v>100</v>
      </c>
      <c r="L81" s="41">
        <f t="shared" si="8"/>
        <v>100</v>
      </c>
      <c r="M81" s="52">
        <f t="shared" ref="M81:O81" si="9">M79/M78*100</f>
        <v>100</v>
      </c>
      <c r="N81" s="52">
        <f t="shared" si="9"/>
        <v>100</v>
      </c>
      <c r="O81" s="52">
        <f t="shared" si="9"/>
        <v>100</v>
      </c>
      <c r="P81" s="52">
        <f t="shared" si="8"/>
        <v>100</v>
      </c>
      <c r="Q81" s="52">
        <f t="shared" si="8"/>
        <v>100</v>
      </c>
      <c r="R81" s="52">
        <f t="shared" si="8"/>
        <v>100</v>
      </c>
      <c r="S81" s="41">
        <f t="shared" si="8"/>
        <v>100</v>
      </c>
      <c r="T81" s="41">
        <f t="shared" si="8"/>
        <v>100</v>
      </c>
      <c r="U81" s="41">
        <f t="shared" si="8"/>
        <v>100</v>
      </c>
      <c r="V81" s="41">
        <f t="shared" si="8"/>
        <v>100</v>
      </c>
      <c r="W81" s="41">
        <f t="shared" si="8"/>
        <v>100</v>
      </c>
      <c r="X81" s="41">
        <f t="shared" si="8"/>
        <v>100</v>
      </c>
      <c r="Y81" s="41" t="e">
        <f t="shared" si="8"/>
        <v>#DIV/0!</v>
      </c>
      <c r="Z81" s="41" t="e">
        <f t="shared" si="8"/>
        <v>#DIV/0!</v>
      </c>
      <c r="AA81" s="41" t="e">
        <f t="shared" si="8"/>
        <v>#DIV/0!</v>
      </c>
      <c r="AB81" s="49"/>
      <c r="AC81" s="49"/>
      <c r="AD81" s="49"/>
      <c r="AE81" s="49"/>
      <c r="AF81" s="49"/>
      <c r="AG81" s="49"/>
      <c r="AH81" s="41">
        <f t="shared" si="8"/>
        <v>100</v>
      </c>
      <c r="AI81" s="53"/>
      <c r="AJ81" s="41">
        <f t="shared" si="8"/>
        <v>100</v>
      </c>
      <c r="AK81" s="41">
        <f t="shared" si="8"/>
        <v>100</v>
      </c>
      <c r="AL81" s="41">
        <f t="shared" si="8"/>
        <v>100</v>
      </c>
      <c r="AM81" s="41">
        <f t="shared" si="8"/>
        <v>100</v>
      </c>
      <c r="AN81" s="41" t="e">
        <f>SUM(J81:AM81)/20</f>
        <v>#DIV/0!</v>
      </c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x14ac:dyDescent="0.2">
      <c r="J82" s="13"/>
      <c r="K82" s="13"/>
      <c r="L82" s="24"/>
      <c r="M82" s="2"/>
      <c r="N82" s="2"/>
      <c r="O82" s="19"/>
      <c r="P82" s="11"/>
      <c r="Q82" s="11"/>
      <c r="R82" s="24"/>
      <c r="S82" s="2"/>
      <c r="T82" s="2"/>
      <c r="U82" s="19"/>
      <c r="V82" s="2"/>
      <c r="W82" s="2"/>
      <c r="X82" s="19"/>
      <c r="Y82" s="2"/>
      <c r="Z82" s="2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s="1" customFormat="1" x14ac:dyDescent="0.2">
      <c r="A83" s="2"/>
      <c r="B83"/>
      <c r="C83" s="20"/>
      <c r="D83" s="28"/>
      <c r="E83" s="28"/>
      <c r="F83" s="28"/>
      <c r="G83" s="28"/>
      <c r="H83" s="28"/>
      <c r="I83" s="20"/>
      <c r="J83" s="13"/>
      <c r="K83" s="13"/>
      <c r="L83" s="24"/>
      <c r="M83" s="2"/>
      <c r="N83" s="2"/>
      <c r="O83" s="19"/>
      <c r="P83" s="11"/>
      <c r="Q83" s="11"/>
      <c r="R83" s="24"/>
      <c r="S83" s="2"/>
      <c r="T83" s="2"/>
      <c r="U83" s="19"/>
      <c r="V83" s="2"/>
      <c r="W83" s="2"/>
      <c r="X83" s="19"/>
      <c r="Y83" s="2"/>
      <c r="Z83" s="2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x14ac:dyDescent="0.2">
      <c r="J84" s="13"/>
      <c r="K84" s="13"/>
      <c r="L84" s="24"/>
      <c r="M84" s="2"/>
      <c r="N84" s="2"/>
      <c r="O84" s="19"/>
      <c r="P84" s="11"/>
      <c r="Q84" s="11"/>
      <c r="R84" s="24"/>
      <c r="S84" s="2"/>
      <c r="T84" s="2"/>
      <c r="U84" s="19"/>
      <c r="V84" s="2"/>
      <c r="W84" s="2"/>
      <c r="X84" s="19"/>
      <c r="Y84" s="2"/>
      <c r="Z84" s="2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x14ac:dyDescent="0.2">
      <c r="J85" s="13"/>
      <c r="K85" s="13"/>
      <c r="L85" s="24"/>
      <c r="M85" s="2"/>
      <c r="N85" s="2"/>
      <c r="O85" s="19"/>
      <c r="P85" s="11"/>
      <c r="Q85" s="11"/>
      <c r="R85" s="24"/>
      <c r="S85" s="2"/>
      <c r="T85" s="2"/>
      <c r="U85" s="19"/>
      <c r="V85" s="2"/>
      <c r="W85" s="2"/>
      <c r="X85" s="19"/>
      <c r="Y85" s="2"/>
      <c r="Z85" s="2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x14ac:dyDescent="0.2"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x14ac:dyDescent="0.2"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x14ac:dyDescent="0.2"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x14ac:dyDescent="0.2"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x14ac:dyDescent="0.2"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x14ac:dyDescent="0.2"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x14ac:dyDescent="0.2"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x14ac:dyDescent="0.2"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x14ac:dyDescent="0.2"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x14ac:dyDescent="0.2"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s="1" customFormat="1" x14ac:dyDescent="0.2">
      <c r="A96" s="2"/>
      <c r="B96"/>
      <c r="C96" s="20"/>
      <c r="D96" s="28"/>
      <c r="E96" s="28"/>
      <c r="F96" s="28"/>
      <c r="G96" s="28"/>
      <c r="H96" s="28"/>
      <c r="I96" s="20"/>
      <c r="J96" s="16"/>
      <c r="K96" s="16"/>
      <c r="L96" s="25"/>
      <c r="M96"/>
      <c r="N96"/>
      <c r="O96" s="20"/>
      <c r="P96" s="3"/>
      <c r="Q96" s="3"/>
      <c r="R96" s="25"/>
      <c r="S96"/>
      <c r="T96"/>
      <c r="U96" s="20"/>
      <c r="V96"/>
      <c r="W96"/>
      <c r="X96" s="20"/>
      <c r="Y96"/>
      <c r="Z96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2:59" x14ac:dyDescent="0.2"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2:59" s="2" customFormat="1" x14ac:dyDescent="0.2">
      <c r="B98"/>
      <c r="C98" s="20"/>
      <c r="D98" s="28"/>
      <c r="E98" s="28"/>
      <c r="F98" s="28"/>
      <c r="G98" s="28"/>
      <c r="H98" s="28"/>
      <c r="I98" s="20"/>
      <c r="J98" s="16"/>
      <c r="K98" s="16"/>
      <c r="L98" s="25"/>
      <c r="M98"/>
      <c r="N98"/>
      <c r="O98" s="20"/>
      <c r="P98" s="3"/>
      <c r="Q98" s="3"/>
      <c r="R98" s="25"/>
      <c r="S98"/>
      <c r="T98"/>
      <c r="U98" s="20"/>
      <c r="V98"/>
      <c r="W98"/>
      <c r="X98" s="20"/>
      <c r="Y98"/>
      <c r="Z98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/>
    </row>
    <row r="99" spans="2:59" x14ac:dyDescent="0.2"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2:59" x14ac:dyDescent="0.2"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2:59" x14ac:dyDescent="0.2"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2:59" x14ac:dyDescent="0.2"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2:59" x14ac:dyDescent="0.2"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2:59" x14ac:dyDescent="0.2"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2:59" x14ac:dyDescent="0.2"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2:59" x14ac:dyDescent="0.2"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2:59" x14ac:dyDescent="0.2"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2:59" x14ac:dyDescent="0.2"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2:59" x14ac:dyDescent="0.2"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2:59" x14ac:dyDescent="0.2"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2:59" x14ac:dyDescent="0.2"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2:59" x14ac:dyDescent="0.2"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1:59" x14ac:dyDescent="0.2"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1:59" x14ac:dyDescent="0.2"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x14ac:dyDescent="0.2"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x14ac:dyDescent="0.2"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x14ac:dyDescent="0.2"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x14ac:dyDescent="0.2"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s="1" customFormat="1" x14ac:dyDescent="0.2">
      <c r="A119" s="2"/>
      <c r="B119"/>
      <c r="C119" s="20"/>
      <c r="D119" s="28"/>
      <c r="E119" s="28"/>
      <c r="F119" s="28"/>
      <c r="G119" s="28"/>
      <c r="H119" s="28"/>
      <c r="I119" s="20"/>
      <c r="J119" s="16"/>
      <c r="K119" s="16"/>
      <c r="L119" s="25"/>
      <c r="M119"/>
      <c r="N119"/>
      <c r="O119" s="20"/>
      <c r="P119" s="3"/>
      <c r="Q119" s="3"/>
      <c r="R119" s="25"/>
      <c r="S119"/>
      <c r="T119"/>
      <c r="U119" s="20"/>
      <c r="V119"/>
      <c r="W119"/>
      <c r="X119" s="20"/>
      <c r="Y119"/>
      <c r="Z119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x14ac:dyDescent="0.2"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x14ac:dyDescent="0.2"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x14ac:dyDescent="0.2"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x14ac:dyDescent="0.2"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x14ac:dyDescent="0.2"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x14ac:dyDescent="0.2"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x14ac:dyDescent="0.2"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s="1" customFormat="1" x14ac:dyDescent="0.2">
      <c r="A127" s="2"/>
      <c r="B127"/>
      <c r="C127" s="20"/>
      <c r="D127" s="28"/>
      <c r="E127" s="28"/>
      <c r="F127" s="28"/>
      <c r="G127" s="28"/>
      <c r="H127" s="28"/>
      <c r="I127" s="20"/>
      <c r="J127" s="16"/>
      <c r="K127" s="16"/>
      <c r="L127" s="25"/>
      <c r="M127"/>
      <c r="N127"/>
      <c r="O127" s="20"/>
      <c r="P127" s="3"/>
      <c r="Q127" s="3"/>
      <c r="R127" s="25"/>
      <c r="S127"/>
      <c r="T127"/>
      <c r="U127" s="20"/>
      <c r="V127"/>
      <c r="W127"/>
      <c r="X127" s="20"/>
      <c r="Y127"/>
      <c r="Z127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x14ac:dyDescent="0.2"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41:59" x14ac:dyDescent="0.2"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41:59" x14ac:dyDescent="0.2"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41:59" x14ac:dyDescent="0.2"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41:59" x14ac:dyDescent="0.2"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41:59" x14ac:dyDescent="0.2"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41:59" x14ac:dyDescent="0.2"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41:59" x14ac:dyDescent="0.2"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41:59" x14ac:dyDescent="0.2"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41:59" x14ac:dyDescent="0.2"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41:59" x14ac:dyDescent="0.2"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41:59" x14ac:dyDescent="0.2"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41:59" x14ac:dyDescent="0.2"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41:59" x14ac:dyDescent="0.2"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41:59" x14ac:dyDescent="0.2"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41:59" x14ac:dyDescent="0.2"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41:59" x14ac:dyDescent="0.2"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</sheetData>
  <sortState ref="B10:AM77">
    <sortCondition ref="B10:B77"/>
  </sortState>
  <mergeCells count="24">
    <mergeCell ref="B4:P4"/>
    <mergeCell ref="B3:P3"/>
    <mergeCell ref="B1:P1"/>
    <mergeCell ref="B2:P2"/>
    <mergeCell ref="J7:AM7"/>
    <mergeCell ref="C7:C8"/>
    <mergeCell ref="B7:B8"/>
    <mergeCell ref="AH8:AJ8"/>
    <mergeCell ref="AK8:AM8"/>
    <mergeCell ref="AN7:AN9"/>
    <mergeCell ref="B78:C78"/>
    <mergeCell ref="B79:C79"/>
    <mergeCell ref="B80:C80"/>
    <mergeCell ref="J9:L9"/>
    <mergeCell ref="P9:R9"/>
    <mergeCell ref="D7:F8"/>
    <mergeCell ref="G7:G9"/>
    <mergeCell ref="H7:H9"/>
    <mergeCell ref="S9:U9"/>
    <mergeCell ref="V9:X9"/>
    <mergeCell ref="Y9:AA9"/>
    <mergeCell ref="AB9:AD9"/>
    <mergeCell ref="AE9:AG9"/>
    <mergeCell ref="M9:O9"/>
  </mergeCells>
  <phoneticPr fontId="10" type="noConversion"/>
  <conditionalFormatting sqref="AL33:AL47 P10:AM32 AL48:AM77 AM33:AM77 J10:L77 P33:AJ77">
    <cfRule type="containsBlanks" dxfId="2" priority="14">
      <formula>LEN(TRIM(J10))=0</formula>
    </cfRule>
  </conditionalFormatting>
  <conditionalFormatting sqref="AK33:AK77">
    <cfRule type="containsBlanks" dxfId="1" priority="7">
      <formula>LEN(TRIM(AK33))=0</formula>
    </cfRule>
  </conditionalFormatting>
  <conditionalFormatting sqref="M10:O77">
    <cfRule type="containsBlanks" dxfId="0" priority="5">
      <formula>LEN(TRIM(M10))=0</formula>
    </cfRule>
  </conditionalFormatting>
  <pageMargins left="0.5" right="0.5" top="0.5" bottom="0.5" header="0.5" footer="0.5"/>
  <pageSetup scale="55" orientation="portrait" horizontalDpi="4294967292" verticalDpi="4294967292"/>
  <colBreaks count="1" manualBreakCount="1">
    <brk id="39" min="6" max="77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workbookViewId="0">
      <selection sqref="A1:K9"/>
    </sheetView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Station Metrics</vt:lpstr>
      <vt:lpstr>Notes</vt:lpstr>
      <vt:lpstr>'Station Metrics'!Print_Area</vt:lpstr>
    </vt:vector>
  </TitlesOfParts>
  <Company>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Lodewyk</dc:creator>
  <cp:lastModifiedBy>Microsoft Office User</cp:lastModifiedBy>
  <cp:lastPrinted>2014-12-11T17:46:34Z</cp:lastPrinted>
  <dcterms:created xsi:type="dcterms:W3CDTF">2013-07-16T16:16:36Z</dcterms:created>
  <dcterms:modified xsi:type="dcterms:W3CDTF">2019-01-31T19:54:55Z</dcterms:modified>
</cp:coreProperties>
</file>